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TEMAS A DESARROLLAR\PAGINA WEB ACC\"/>
    </mc:Choice>
  </mc:AlternateContent>
  <xr:revisionPtr revIDLastSave="0" documentId="8_{22B4F928-003A-45DD-8F0A-DDF50102C21B}" xr6:coauthVersionLast="47" xr6:coauthVersionMax="47" xr10:uidLastSave="{00000000-0000-0000-0000-000000000000}"/>
  <bookViews>
    <workbookView xWindow="-103" yWindow="-103" windowWidth="16663" windowHeight="8863" activeTab="1" xr2:uid="{00000000-000D-0000-FFFF-FFFF00000000}"/>
  </bookViews>
  <sheets>
    <sheet name="Ventas (B+P)" sheetId="9" r:id="rId1"/>
    <sheet name="Compras (But+Mez Cupo y Extra) " sheetId="5" r:id="rId2"/>
    <sheet name="Compras (Propano)" sheetId="7" r:id="rId3"/>
  </sheets>
  <definedNames>
    <definedName name="_xlnm._FilterDatabase" localSheetId="1" hidden="1">'Compras (But+Mez Cupo y Extra) '!$A$5:$AC$38</definedName>
    <definedName name="_xlnm._FilterDatabase" localSheetId="2" hidden="1">'Compras (Propano)'!$A$5:$O$40</definedName>
    <definedName name="_xlnm.Print_Area" localSheetId="1">'Compras (But+Mez Cupo y Extra) '!$A$1:$AC$40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7" l="1"/>
  <c r="F3" i="9"/>
  <c r="F3" i="5"/>
  <c r="U44" i="9" l="1"/>
  <c r="V44" i="9"/>
  <c r="W44" i="9"/>
  <c r="X44" i="9"/>
  <c r="Y44" i="9"/>
  <c r="K40" i="7"/>
  <c r="L40" i="7"/>
  <c r="M40" i="7"/>
  <c r="T38" i="5"/>
  <c r="U38" i="5"/>
  <c r="V38" i="5"/>
  <c r="W38" i="5"/>
  <c r="X38" i="5"/>
  <c r="Y38" i="5"/>
  <c r="Z8" i="9" l="1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7" i="9"/>
  <c r="N7" i="7"/>
  <c r="N8" i="7"/>
  <c r="N9" i="7"/>
  <c r="N10" i="7"/>
  <c r="N11" i="7"/>
  <c r="N12" i="7"/>
  <c r="N13" i="7"/>
  <c r="N46" i="7" s="1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6" i="7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AA7" i="5"/>
  <c r="Z7" i="5"/>
  <c r="C44" i="9" l="1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B44" i="9"/>
  <c r="Z44" i="9" l="1"/>
  <c r="AA28" i="9" s="1"/>
  <c r="AA37" i="9" l="1"/>
  <c r="AA17" i="9"/>
  <c r="AA13" i="9"/>
  <c r="AA40" i="9"/>
  <c r="AA20" i="9"/>
  <c r="AA41" i="9"/>
  <c r="AA38" i="9"/>
  <c r="AA11" i="9"/>
  <c r="AA36" i="9"/>
  <c r="AA27" i="9"/>
  <c r="AA12" i="9"/>
  <c r="AA25" i="9"/>
  <c r="AA31" i="9"/>
  <c r="AA19" i="9"/>
  <c r="AA30" i="9"/>
  <c r="AA22" i="9"/>
  <c r="AA39" i="9"/>
  <c r="AA7" i="9"/>
  <c r="AA21" i="9"/>
  <c r="AA35" i="9"/>
  <c r="AA29" i="9"/>
  <c r="AA18" i="9"/>
  <c r="AA9" i="9"/>
  <c r="AA16" i="9"/>
  <c r="AA43" i="9"/>
  <c r="AA24" i="9"/>
  <c r="AA33" i="9"/>
  <c r="AA42" i="9"/>
  <c r="AA10" i="9"/>
  <c r="AA14" i="9"/>
  <c r="AA15" i="9"/>
  <c r="AA23" i="9"/>
  <c r="AA32" i="9"/>
  <c r="AA26" i="9"/>
  <c r="AA34" i="9"/>
  <c r="AA8" i="9"/>
  <c r="AA44" i="9"/>
  <c r="J40" i="7"/>
  <c r="I40" i="7"/>
  <c r="H40" i="7"/>
  <c r="G40" i="7"/>
  <c r="F40" i="7"/>
  <c r="E40" i="7"/>
  <c r="D40" i="7"/>
  <c r="C40" i="7"/>
  <c r="B40" i="7"/>
  <c r="N40" i="7" l="1"/>
  <c r="N45" i="7" s="1"/>
  <c r="N47" i="7" s="1"/>
  <c r="O26" i="7" l="1"/>
  <c r="O36" i="7"/>
  <c r="O33" i="7"/>
  <c r="O13" i="7"/>
  <c r="O15" i="7"/>
  <c r="O14" i="7"/>
  <c r="O40" i="7"/>
  <c r="O11" i="7"/>
  <c r="O37" i="7"/>
  <c r="O32" i="7"/>
  <c r="O30" i="7"/>
  <c r="O35" i="7"/>
  <c r="O28" i="7"/>
  <c r="O8" i="7"/>
  <c r="O7" i="7"/>
  <c r="O34" i="7"/>
  <c r="O23" i="7"/>
  <c r="O6" i="7"/>
  <c r="O24" i="7"/>
  <c r="O21" i="7"/>
  <c r="O18" i="7"/>
  <c r="O27" i="7"/>
  <c r="O17" i="7"/>
  <c r="O16" i="7"/>
  <c r="O12" i="7"/>
  <c r="O25" i="7"/>
  <c r="O10" i="7"/>
  <c r="O9" i="7"/>
  <c r="O29" i="7"/>
  <c r="O38" i="7"/>
  <c r="O22" i="7"/>
  <c r="O39" i="7"/>
  <c r="O31" i="7"/>
  <c r="O19" i="7"/>
  <c r="O20" i="7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B8" i="5" l="1"/>
  <c r="AB7" i="5"/>
  <c r="AB36" i="5"/>
  <c r="AB20" i="5"/>
  <c r="AB10" i="5"/>
  <c r="AB15" i="5"/>
  <c r="AB31" i="5"/>
  <c r="AB23" i="5"/>
  <c r="AB14" i="5"/>
  <c r="AB30" i="5"/>
  <c r="AB33" i="5"/>
  <c r="AB25" i="5"/>
  <c r="AB37" i="5"/>
  <c r="AB35" i="5"/>
  <c r="AB34" i="5"/>
  <c r="AB32" i="5"/>
  <c r="AB29" i="5"/>
  <c r="AB28" i="5"/>
  <c r="AB27" i="5"/>
  <c r="AB26" i="5"/>
  <c r="AB24" i="5"/>
  <c r="AB22" i="5"/>
  <c r="AB21" i="5"/>
  <c r="AB19" i="5"/>
  <c r="AB18" i="5"/>
  <c r="AB16" i="5"/>
  <c r="AB13" i="5"/>
  <c r="AB12" i="5"/>
  <c r="AB11" i="5"/>
  <c r="Z38" i="5"/>
  <c r="AC35" i="5" s="1"/>
  <c r="AB9" i="5"/>
  <c r="AC8" i="5" l="1"/>
  <c r="AC17" i="5"/>
  <c r="AC28" i="5"/>
  <c r="AC9" i="5"/>
  <c r="AC20" i="5"/>
  <c r="AC32" i="5"/>
  <c r="AC12" i="5"/>
  <c r="AC24" i="5"/>
  <c r="AC33" i="5"/>
  <c r="AC16" i="5"/>
  <c r="AC25" i="5"/>
  <c r="AC36" i="5"/>
  <c r="AC13" i="5"/>
  <c r="AC21" i="5"/>
  <c r="AC29" i="5"/>
  <c r="AC37" i="5"/>
  <c r="AC10" i="5"/>
  <c r="AC14" i="5"/>
  <c r="AC18" i="5"/>
  <c r="AC22" i="5"/>
  <c r="AC26" i="5"/>
  <c r="AC30" i="5"/>
  <c r="AC34" i="5"/>
  <c r="AC38" i="5"/>
  <c r="AC7" i="5"/>
  <c r="AC11" i="5"/>
  <c r="AC15" i="5"/>
  <c r="AC19" i="5"/>
  <c r="AC23" i="5"/>
  <c r="AC27" i="5"/>
  <c r="AC31" i="5"/>
  <c r="S38" i="5"/>
  <c r="AA38" i="5"/>
  <c r="AB17" i="5" l="1"/>
  <c r="AB38" i="5" s="1"/>
  <c r="AB44" i="5" s="1"/>
</calcChain>
</file>

<file path=xl/sharedStrings.xml><?xml version="1.0" encoding="utf-8"?>
<sst xmlns="http://schemas.openxmlformats.org/spreadsheetml/2006/main" count="486" uniqueCount="79">
  <si>
    <t>AMARILLA GAS S.A</t>
  </si>
  <si>
    <t>ENERO</t>
  </si>
  <si>
    <t>BRAGAS S.A.C.I.F.I.A.</t>
  </si>
  <si>
    <t>DI MARCO S.A.</t>
  </si>
  <si>
    <t>DISTRIBUIDORA LIDERGAS</t>
  </si>
  <si>
    <t>DOLORES GAS S.A.</t>
  </si>
  <si>
    <t>FEDERAL GAS S.A.</t>
  </si>
  <si>
    <t>FUTURO GAS SOCIEDAD ANóNIMA.</t>
  </si>
  <si>
    <t>GAS ARECO S.A.C.I.</t>
  </si>
  <si>
    <t>GAS ARGENTINO SRL</t>
  </si>
  <si>
    <t>GAS TRELEW S.A.</t>
  </si>
  <si>
    <t>ITALGAS S.A.</t>
  </si>
  <si>
    <t>KARPINO S.A.</t>
  </si>
  <si>
    <t>LAS VARILLAS GAS SACI</t>
  </si>
  <si>
    <t>NATURAL GAS S.A.</t>
  </si>
  <si>
    <t>PROPANORTE S.A.C.I.F.</t>
  </si>
  <si>
    <t>RECURSOS Y ENERGIA FORMOSA S.A.</t>
  </si>
  <si>
    <t>SOUTHPOLE</t>
  </si>
  <si>
    <t>SPECIAL GAS S.A.</t>
  </si>
  <si>
    <t>SURGAS S.A.</t>
  </si>
  <si>
    <t>YPF GAS S.A.</t>
  </si>
  <si>
    <t>MOLLE GAS S.R.L.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</si>
  <si>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</si>
  <si>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</si>
  <si>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</si>
  <si>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</si>
  <si>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</si>
  <si>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</si>
  <si>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</si>
  <si>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</si>
  <si>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EMPRESA</t>
  </si>
  <si>
    <t>TOTAL</t>
  </si>
  <si>
    <t>COOP. MISCOOP</t>
  </si>
  <si>
    <t>COOP. UCOOP</t>
  </si>
  <si>
    <t>COOP. CLORINDA</t>
  </si>
  <si>
    <t>COOP. GALVEZ</t>
  </si>
  <si>
    <t>COOP. CEMDO</t>
  </si>
  <si>
    <t>COOP. SANTA ROSA</t>
  </si>
  <si>
    <t>CUPO</t>
  </si>
  <si>
    <t>EXTRA CUPO</t>
  </si>
  <si>
    <t>-</t>
  </si>
  <si>
    <t>SUBTOTAL</t>
  </si>
  <si>
    <t>OCTUBRE</t>
  </si>
  <si>
    <t xml:space="preserve">COOP. FÁB. LABOULAYE </t>
  </si>
  <si>
    <t>COOP. ENERG ELÉCT. LAS VARILLAS</t>
  </si>
  <si>
    <t xml:space="preserve">COOP. LA REGIONAL </t>
  </si>
  <si>
    <t>COOP. EL BOLSÓN</t>
  </si>
  <si>
    <t>COOP. DE PROV. DE ORIENTE LMTD</t>
  </si>
  <si>
    <t>GAS AUSTRAL S.A.</t>
  </si>
  <si>
    <t>Vol. Res 844</t>
  </si>
  <si>
    <t>ONDA GAS</t>
  </si>
  <si>
    <t>SARTINI GAS SRL</t>
  </si>
  <si>
    <t>% PART.</t>
  </si>
  <si>
    <t>BUTANO</t>
  </si>
  <si>
    <t>PROPANO</t>
  </si>
  <si>
    <t>AÑO: 2021</t>
  </si>
  <si>
    <t>Algunas empresas no registran valores</t>
  </si>
  <si>
    <t>*Los datos son extraídos de la página de la Secretaría de Energía. Los mismos pueden sufrir modificaciones.</t>
  </si>
  <si>
    <t>Cupo</t>
  </si>
  <si>
    <t>Extra Cupo</t>
  </si>
  <si>
    <t>NOV</t>
  </si>
  <si>
    <t>DIC</t>
  </si>
  <si>
    <t xml:space="preserve">CAÑUELAS GAS </t>
  </si>
  <si>
    <t xml:space="preserve">MERCADO VOLUMEN Tn/. GLP </t>
  </si>
  <si>
    <t xml:space="preserve">COMPRAS PROPANO </t>
  </si>
  <si>
    <t xml:space="preserve">COMPRAS BUTANO y MEZCLA + EXTRA CUPO </t>
  </si>
  <si>
    <t>VENTAS BUTANO Y PROPANO</t>
  </si>
  <si>
    <t>REC. Y ENERGÍA FORMOSA S.A.</t>
  </si>
  <si>
    <t>GAS ARGENTINO S.R.L.</t>
  </si>
  <si>
    <t xml:space="preserve"> </t>
  </si>
  <si>
    <t>COOP. MAXIMO PAZ (granelera)</t>
  </si>
  <si>
    <t>ONDA GAS (granelera)</t>
  </si>
  <si>
    <t>NOVIEMBRE</t>
  </si>
  <si>
    <t>DICIEMBRE</t>
  </si>
  <si>
    <t>REGIÓN GAS SA</t>
  </si>
  <si>
    <t xml:space="preserve">Última actualización: </t>
  </si>
  <si>
    <t>22,,42</t>
  </si>
  <si>
    <t xml:space="preserve">PERÍODO: ENERO A DICIEMBRE </t>
  </si>
  <si>
    <t>SOUTHPOLE NO FRACCIONA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</si>
</sst>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theme="4" tint="-0.2499465926084170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0" fontId="1" fillId="0" borderId="12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1" fillId="3" borderId="12" xfId="0" applyNumberFormat="1" applyFont="1" applyFill="1" applyBorder="1" applyAlignment="1">
      <alignment horizontal="right" vertical="center"/>
    </xf>
    <xf numFmtId="10" fontId="1" fillId="0" borderId="12" xfId="0" applyNumberFormat="1" applyFont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1" fillId="3" borderId="26" xfId="0" applyNumberFormat="1" applyFont="1" applyFill="1" applyBorder="1" applyAlignment="1">
      <alignment horizontal="right" vertical="center"/>
    </xf>
    <xf numFmtId="10" fontId="1" fillId="0" borderId="26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27" xfId="0" applyNumberFormat="1" applyFont="1" applyFill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10" fontId="1" fillId="0" borderId="29" xfId="0" applyNumberFormat="1" applyFont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1" fillId="3" borderId="28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4" fontId="2" fillId="0" borderId="33" xfId="0" applyNumberFormat="1" applyFont="1" applyBorder="1" applyAlignment="1">
      <alignment horizontal="right" vertical="center"/>
    </xf>
    <xf numFmtId="4" fontId="1" fillId="3" borderId="11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10" fontId="1" fillId="0" borderId="34" xfId="0" applyNumberFormat="1" applyFont="1" applyBorder="1" applyAlignment="1">
      <alignment horizontal="right" vertical="center"/>
    </xf>
    <xf numFmtId="10" fontId="1" fillId="0" borderId="37" xfId="0" applyNumberFormat="1" applyFont="1" applyBorder="1" applyAlignment="1">
      <alignment horizontal="right" vertical="center"/>
    </xf>
    <xf numFmtId="10" fontId="1" fillId="0" borderId="40" xfId="0" applyNumberFormat="1" applyFont="1" applyBorder="1" applyAlignment="1">
      <alignment horizontal="right" vertical="center"/>
    </xf>
    <xf numFmtId="10" fontId="1" fillId="0" borderId="36" xfId="0" applyNumberFormat="1" applyFont="1" applyBorder="1" applyAlignment="1">
      <alignment horizontal="right" vertical="center"/>
    </xf>
    <xf numFmtId="4" fontId="1" fillId="3" borderId="41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right" vertical="center"/>
    </xf>
    <xf numFmtId="4" fontId="1" fillId="4" borderId="23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4" fontId="1" fillId="4" borderId="35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4" fontId="1" fillId="4" borderId="24" xfId="0" applyNumberFormat="1" applyFont="1" applyFill="1" applyBorder="1" applyAlignment="1">
      <alignment horizontal="right" vertical="center"/>
    </xf>
    <xf numFmtId="4" fontId="1" fillId="4" borderId="33" xfId="0" applyNumberFormat="1" applyFon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</xdr:colOff>
      <xdr:row>0</xdr:row>
      <xdr:rowOff>28576</xdr:rowOff>
    </xdr:from>
    <xdr:to>
      <xdr:col>26</xdr:col>
      <xdr:colOff>409575</xdr:colOff>
      <xdr:row>2</xdr:row>
      <xdr:rowOff>111454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76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0</xdr:row>
      <xdr:rowOff>28575</xdr:rowOff>
    </xdr:from>
    <xdr:to>
      <xdr:col>28</xdr:col>
      <xdr:colOff>514350</xdr:colOff>
      <xdr:row>2</xdr:row>
      <xdr:rowOff>111453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28575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28576</xdr:rowOff>
    </xdr:from>
    <xdr:to>
      <xdr:col>14</xdr:col>
      <xdr:colOff>504825</xdr:colOff>
      <xdr:row>2</xdr:row>
      <xdr:rowOff>111454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8576"/>
          <a:ext cx="1133475" cy="406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AB48"/>
  <sheetViews>
    <sheetView zoomScale="90" zoomScaleNormal="90" workbookViewId="0">
      <pane xSplit="1" topLeftCell="D1" activePane="topRight" state="frozen"/>
      <selection pane="topRight" activeCell="X48" sqref="X48"/>
    </sheetView>
  </sheetViews>
  <sheetFormatPr baseColWidth="10" defaultColWidth="11.3828125" defaultRowHeight="12.9" x14ac:dyDescent="0.35"/>
  <cols>
    <col min="1" max="1" width="31.3046875" style="2" bestFit="1" customWidth="1"/>
    <col min="2" max="2" width="8.69140625" style="65" customWidth="1"/>
    <col min="3" max="3" width="9" style="65" customWidth="1"/>
    <col min="4" max="4" width="8.69140625" style="65" customWidth="1"/>
    <col min="5" max="5" width="9" style="65" bestFit="1" customWidth="1"/>
    <col min="6" max="6" width="10.3828125" style="65" bestFit="1" customWidth="1"/>
    <col min="7" max="7" width="9" style="65" bestFit="1" customWidth="1"/>
    <col min="8" max="8" width="8.69140625" style="65" customWidth="1"/>
    <col min="9" max="9" width="9" style="65" bestFit="1" customWidth="1"/>
    <col min="10" max="10" width="8.69140625" style="65" customWidth="1"/>
    <col min="11" max="11" width="9" style="65" bestFit="1" customWidth="1"/>
    <col min="12" max="12" width="8.69140625" style="65" customWidth="1"/>
    <col min="13" max="13" width="9" style="65" bestFit="1" customWidth="1"/>
    <col min="14" max="14" width="9.84375" style="65" customWidth="1"/>
    <col min="15" max="15" width="9" style="65" bestFit="1" customWidth="1"/>
    <col min="16" max="16" width="8.69140625" style="65" customWidth="1"/>
    <col min="17" max="17" width="9" style="65" bestFit="1" customWidth="1"/>
    <col min="18" max="18" width="8.53515625" style="65" customWidth="1"/>
    <col min="19" max="19" width="9" style="65" bestFit="1" customWidth="1"/>
    <col min="20" max="20" width="8.69140625" style="66" customWidth="1"/>
    <col min="21" max="21" width="9" style="66" bestFit="1" customWidth="1"/>
    <col min="22" max="25" width="8.69140625" style="66" customWidth="1"/>
    <col min="26" max="26" width="11.3046875" style="2" bestFit="1" customWidth="1"/>
    <col min="27" max="27" width="7.69140625" style="6" bestFit="1" customWidth="1"/>
    <col min="28" max="28" width="12.53515625" style="2" bestFit="1" customWidth="1"/>
    <col min="29" max="16384" width="11.3828125" style="2"/>
  </cols>
  <sheetData>
    <row r="1" spans="1:27" x14ac:dyDescent="0.35">
      <c r="A1" s="4" t="s">
        <v>63</v>
      </c>
    </row>
    <row r="2" spans="1:27" x14ac:dyDescent="0.35">
      <c r="A2" s="4" t="s">
        <v>66</v>
      </c>
    </row>
    <row r="3" spans="1:27" x14ac:dyDescent="0.35">
      <c r="A3" s="18" t="s">
        <v>77</v>
      </c>
      <c r="B3" s="67" t="s">
        <v>55</v>
      </c>
      <c r="C3" s="68" t="s">
        <v>75</v>
      </c>
      <c r="D3" s="68"/>
      <c r="F3" s="76">
        <f ca="1">TODAY()</f>
        <v>44907</v>
      </c>
    </row>
    <row r="4" spans="1:27" ht="13.3" thickBot="1" x14ac:dyDescent="0.4">
      <c r="A4" s="3"/>
    </row>
    <row r="5" spans="1:27" ht="15.75" customHeight="1" thickBot="1" x14ac:dyDescent="0.4">
      <c r="A5" s="99" t="s">
        <v>30</v>
      </c>
      <c r="B5" s="94" t="s">
        <v>1</v>
      </c>
      <c r="C5" s="94"/>
      <c r="D5" s="93" t="s">
        <v>22</v>
      </c>
      <c r="E5" s="101"/>
      <c r="F5" s="93" t="s">
        <v>23</v>
      </c>
      <c r="G5" s="101"/>
      <c r="H5" s="93" t="s">
        <v>24</v>
      </c>
      <c r="I5" s="101"/>
      <c r="J5" s="93" t="s">
        <v>25</v>
      </c>
      <c r="K5" s="101"/>
      <c r="L5" s="93" t="s">
        <v>26</v>
      </c>
      <c r="M5" s="94"/>
      <c r="N5" s="93" t="s">
        <v>27</v>
      </c>
      <c r="O5" s="94"/>
      <c r="P5" s="93" t="s">
        <v>28</v>
      </c>
      <c r="Q5" s="94"/>
      <c r="R5" s="93" t="s">
        <v>29</v>
      </c>
      <c r="S5" s="94"/>
      <c r="T5" s="93" t="s">
        <v>42</v>
      </c>
      <c r="U5" s="94"/>
      <c r="V5" s="93" t="s">
        <v>72</v>
      </c>
      <c r="W5" s="94"/>
      <c r="X5" s="93" t="s">
        <v>73</v>
      </c>
      <c r="Y5" s="94"/>
      <c r="Z5" s="95" t="s">
        <v>31</v>
      </c>
      <c r="AA5" s="97" t="s">
        <v>52</v>
      </c>
    </row>
    <row r="6" spans="1:27" ht="15.75" customHeight="1" thickBot="1" x14ac:dyDescent="0.4">
      <c r="A6" s="100"/>
      <c r="B6" s="8" t="s">
        <v>53</v>
      </c>
      <c r="C6" s="8" t="s">
        <v>54</v>
      </c>
      <c r="D6" s="8" t="s">
        <v>53</v>
      </c>
      <c r="E6" s="8" t="s">
        <v>54</v>
      </c>
      <c r="F6" s="8" t="s">
        <v>53</v>
      </c>
      <c r="G6" s="8" t="s">
        <v>54</v>
      </c>
      <c r="H6" s="8" t="s">
        <v>53</v>
      </c>
      <c r="I6" s="8" t="s">
        <v>54</v>
      </c>
      <c r="J6" s="8" t="s">
        <v>53</v>
      </c>
      <c r="K6" s="8" t="s">
        <v>54</v>
      </c>
      <c r="L6" s="8" t="s">
        <v>53</v>
      </c>
      <c r="M6" s="8" t="s">
        <v>54</v>
      </c>
      <c r="N6" s="8" t="s">
        <v>53</v>
      </c>
      <c r="O6" s="8" t="s">
        <v>54</v>
      </c>
      <c r="P6" s="8" t="s">
        <v>53</v>
      </c>
      <c r="Q6" s="8" t="s">
        <v>54</v>
      </c>
      <c r="R6" s="8" t="s">
        <v>53</v>
      </c>
      <c r="S6" s="8" t="s">
        <v>54</v>
      </c>
      <c r="T6" s="8" t="s">
        <v>53</v>
      </c>
      <c r="U6" s="1" t="s">
        <v>54</v>
      </c>
      <c r="V6" s="8" t="s">
        <v>53</v>
      </c>
      <c r="W6" s="8" t="s">
        <v>54</v>
      </c>
      <c r="X6" s="8" t="s">
        <v>53</v>
      </c>
      <c r="Y6" s="8" t="s">
        <v>54</v>
      </c>
      <c r="Z6" s="96"/>
      <c r="AA6" s="98"/>
    </row>
    <row r="7" spans="1:27" x14ac:dyDescent="0.35">
      <c r="A7" s="9" t="s">
        <v>0</v>
      </c>
      <c r="B7" s="20">
        <v>8379.49</v>
      </c>
      <c r="C7" s="20">
        <v>3151.23</v>
      </c>
      <c r="D7" s="20">
        <v>7792.76</v>
      </c>
      <c r="E7" s="20">
        <v>3243.48</v>
      </c>
      <c r="F7" s="20">
        <v>9308.08</v>
      </c>
      <c r="G7" s="20">
        <v>4381.0600000000004</v>
      </c>
      <c r="H7" s="20">
        <v>9663.9599999999991</v>
      </c>
      <c r="I7" s="20">
        <v>4580.47</v>
      </c>
      <c r="J7" s="20">
        <v>10762.5</v>
      </c>
      <c r="K7" s="20">
        <v>4924.07</v>
      </c>
      <c r="L7" s="20">
        <v>12713.1</v>
      </c>
      <c r="M7" s="20">
        <v>5437.73</v>
      </c>
      <c r="N7" s="20">
        <v>13005.89</v>
      </c>
      <c r="O7" s="20">
        <v>5546.22</v>
      </c>
      <c r="P7" s="20">
        <v>11477.37</v>
      </c>
      <c r="Q7" s="20">
        <v>4808.12</v>
      </c>
      <c r="R7" s="20">
        <v>10268</v>
      </c>
      <c r="S7" s="20">
        <v>4106.4799999999996</v>
      </c>
      <c r="T7" s="23">
        <v>9717.6299999999992</v>
      </c>
      <c r="U7" s="22">
        <v>3893.64</v>
      </c>
      <c r="V7" s="32">
        <v>8919.32</v>
      </c>
      <c r="W7" s="46">
        <v>3430.93</v>
      </c>
      <c r="X7" s="32">
        <v>9826.35</v>
      </c>
      <c r="Y7" s="46">
        <v>3265.66</v>
      </c>
      <c r="Z7" s="48">
        <f>SUM(B7:Y7)</f>
        <v>172603.54000000004</v>
      </c>
      <c r="AA7" s="60">
        <f t="shared" ref="AA7:AA44" si="0">+Z7/$Z$44</f>
        <v>0.14065399490345901</v>
      </c>
    </row>
    <row r="8" spans="1:27" x14ac:dyDescent="0.35">
      <c r="A8" s="10" t="s">
        <v>2</v>
      </c>
      <c r="B8" s="32">
        <v>306.08</v>
      </c>
      <c r="C8" s="32">
        <v>0.56999999999999995</v>
      </c>
      <c r="D8" s="32">
        <v>405.16</v>
      </c>
      <c r="E8" s="32">
        <v>0.66</v>
      </c>
      <c r="F8" s="32">
        <v>418.24</v>
      </c>
      <c r="G8" s="32">
        <v>3.38</v>
      </c>
      <c r="H8" s="32">
        <v>455.64</v>
      </c>
      <c r="I8" s="32">
        <v>7.76</v>
      </c>
      <c r="J8" s="32">
        <v>497.21</v>
      </c>
      <c r="K8" s="32">
        <v>10.46</v>
      </c>
      <c r="L8" s="32">
        <v>647.38</v>
      </c>
      <c r="M8" s="32">
        <v>1.1100000000000001</v>
      </c>
      <c r="N8" s="32">
        <v>942.08</v>
      </c>
      <c r="O8" s="32">
        <v>9.15</v>
      </c>
      <c r="P8" s="32">
        <v>690.62</v>
      </c>
      <c r="Q8" s="32">
        <v>9.6300000000000008</v>
      </c>
      <c r="R8" s="32">
        <v>564.41999999999996</v>
      </c>
      <c r="S8" s="32">
        <v>3.06</v>
      </c>
      <c r="T8" s="32">
        <v>658.73</v>
      </c>
      <c r="U8" s="33">
        <v>0.89</v>
      </c>
      <c r="V8" s="32">
        <v>809.42</v>
      </c>
      <c r="W8" s="32">
        <v>0.03</v>
      </c>
      <c r="X8" s="32">
        <v>671.3</v>
      </c>
      <c r="Y8" s="27"/>
      <c r="Z8" s="30">
        <f t="shared" ref="Z8:Z43" si="1">SUM(B8:Y8)</f>
        <v>7112.9800000000005</v>
      </c>
      <c r="AA8" s="57">
        <f t="shared" si="0"/>
        <v>5.7963414462322482E-3</v>
      </c>
    </row>
    <row r="9" spans="1:27" x14ac:dyDescent="0.35">
      <c r="A9" s="10" t="s">
        <v>62</v>
      </c>
      <c r="B9" s="32">
        <v>10527.59</v>
      </c>
      <c r="C9" s="32">
        <v>4961.04</v>
      </c>
      <c r="D9" s="32">
        <v>10362.4</v>
      </c>
      <c r="E9" s="32">
        <v>4765.2299999999996</v>
      </c>
      <c r="F9" s="32">
        <v>12016.58</v>
      </c>
      <c r="G9" s="32">
        <v>6285.32</v>
      </c>
      <c r="H9" s="32">
        <v>13021.15</v>
      </c>
      <c r="I9" s="32">
        <v>5818.52</v>
      </c>
      <c r="J9" s="32">
        <v>16739.45</v>
      </c>
      <c r="K9" s="32">
        <v>8998.33</v>
      </c>
      <c r="L9" s="32">
        <v>20097.95</v>
      </c>
      <c r="M9" s="32">
        <v>10706.14</v>
      </c>
      <c r="N9" s="32">
        <v>22324.27</v>
      </c>
      <c r="O9" s="32">
        <v>12417.01</v>
      </c>
      <c r="P9" s="32">
        <v>20397.39</v>
      </c>
      <c r="Q9" s="32">
        <v>10636.36</v>
      </c>
      <c r="R9" s="32">
        <v>16540.669999999998</v>
      </c>
      <c r="S9" s="32">
        <v>8623.9</v>
      </c>
      <c r="T9" s="32">
        <v>14927.92</v>
      </c>
      <c r="U9" s="33">
        <v>7586.35</v>
      </c>
      <c r="V9" s="32">
        <v>13846.77</v>
      </c>
      <c r="W9" s="32">
        <v>6214.26</v>
      </c>
      <c r="X9" s="32">
        <v>13462.3</v>
      </c>
      <c r="Y9" s="32">
        <v>4502.1000000000004</v>
      </c>
      <c r="Z9" s="30">
        <f t="shared" si="1"/>
        <v>275778.99999999994</v>
      </c>
      <c r="AA9" s="57">
        <f t="shared" si="0"/>
        <v>0.22473130076289863</v>
      </c>
    </row>
    <row r="10" spans="1:27" x14ac:dyDescent="0.35">
      <c r="A10" s="10" t="s">
        <v>32</v>
      </c>
      <c r="B10" s="32">
        <v>378.13</v>
      </c>
      <c r="C10" s="32">
        <v>141.08000000000001</v>
      </c>
      <c r="D10" s="32">
        <v>375.89</v>
      </c>
      <c r="E10" s="32">
        <v>157.97999999999999</v>
      </c>
      <c r="F10" s="32">
        <v>482.55</v>
      </c>
      <c r="G10" s="32">
        <v>184.04</v>
      </c>
      <c r="H10" s="32">
        <v>482.65</v>
      </c>
      <c r="I10" s="32">
        <v>171.09</v>
      </c>
      <c r="J10" s="32">
        <v>453.33</v>
      </c>
      <c r="K10" s="32">
        <v>175.39</v>
      </c>
      <c r="L10" s="32">
        <v>506.11</v>
      </c>
      <c r="M10" s="32">
        <v>212.7</v>
      </c>
      <c r="N10" s="32">
        <v>493.41</v>
      </c>
      <c r="O10" s="32">
        <v>219.97</v>
      </c>
      <c r="P10" s="32">
        <v>437.65</v>
      </c>
      <c r="Q10" s="32">
        <v>212.76</v>
      </c>
      <c r="R10" s="32">
        <v>452.74</v>
      </c>
      <c r="S10" s="32">
        <v>217.07</v>
      </c>
      <c r="T10" s="32">
        <v>422</v>
      </c>
      <c r="U10" s="33">
        <v>202.61</v>
      </c>
      <c r="V10" s="33">
        <v>410.45</v>
      </c>
      <c r="W10" s="33">
        <v>197.31</v>
      </c>
      <c r="X10" s="33">
        <v>449.73</v>
      </c>
      <c r="Y10" s="33">
        <v>199.96</v>
      </c>
      <c r="Z10" s="30">
        <f t="shared" si="1"/>
        <v>7636.5999999999995</v>
      </c>
      <c r="AA10" s="57">
        <f t="shared" si="0"/>
        <v>6.2230374735057856E-3</v>
      </c>
    </row>
    <row r="11" spans="1:27" x14ac:dyDescent="0.35">
      <c r="A11" s="10" t="s">
        <v>33</v>
      </c>
      <c r="B11" s="32">
        <v>125.05</v>
      </c>
      <c r="C11" s="32">
        <v>241.78</v>
      </c>
      <c r="D11" s="32">
        <v>111.58</v>
      </c>
      <c r="E11" s="32">
        <v>273.38</v>
      </c>
      <c r="F11" s="32">
        <v>150.58000000000001</v>
      </c>
      <c r="G11" s="32">
        <v>339.13</v>
      </c>
      <c r="H11" s="32">
        <v>180.47</v>
      </c>
      <c r="I11" s="32">
        <v>338.79</v>
      </c>
      <c r="J11" s="32">
        <v>232.68</v>
      </c>
      <c r="K11" s="32">
        <v>433.61</v>
      </c>
      <c r="L11" s="32">
        <v>417.07</v>
      </c>
      <c r="M11" s="32">
        <v>540.88</v>
      </c>
      <c r="N11" s="32">
        <v>456.11</v>
      </c>
      <c r="O11" s="32">
        <v>718.29</v>
      </c>
      <c r="P11" s="32">
        <v>297.85000000000002</v>
      </c>
      <c r="Q11" s="32">
        <v>522.99</v>
      </c>
      <c r="R11" s="32">
        <v>198.89</v>
      </c>
      <c r="S11" s="32">
        <v>394.41</v>
      </c>
      <c r="T11" s="32">
        <v>138.1</v>
      </c>
      <c r="U11" s="33">
        <v>322.31</v>
      </c>
      <c r="V11" s="33">
        <v>139.76</v>
      </c>
      <c r="W11" s="33">
        <v>306.47000000000003</v>
      </c>
      <c r="X11" s="33">
        <v>218</v>
      </c>
      <c r="Y11" s="33">
        <v>283.86</v>
      </c>
      <c r="Z11" s="30">
        <f t="shared" si="1"/>
        <v>7382.0400000000018</v>
      </c>
      <c r="AA11" s="57">
        <f t="shared" si="0"/>
        <v>6.0155974584132545E-3</v>
      </c>
    </row>
    <row r="12" spans="1:27" x14ac:dyDescent="0.35">
      <c r="A12" s="10" t="s">
        <v>45</v>
      </c>
      <c r="B12" s="27"/>
      <c r="C12" s="32">
        <v>66.989999999999995</v>
      </c>
      <c r="D12" s="27"/>
      <c r="E12" s="32">
        <v>93.85</v>
      </c>
      <c r="F12" s="27"/>
      <c r="G12" s="32">
        <v>167.56</v>
      </c>
      <c r="H12" s="27"/>
      <c r="I12" s="32">
        <v>167.56</v>
      </c>
      <c r="J12" s="27"/>
      <c r="K12" s="32">
        <v>179.72</v>
      </c>
      <c r="L12" s="27"/>
      <c r="M12" s="32">
        <v>199.08</v>
      </c>
      <c r="N12" s="27"/>
      <c r="O12" s="32">
        <v>80.14</v>
      </c>
      <c r="P12" s="27"/>
      <c r="Q12" s="32">
        <v>222.22</v>
      </c>
      <c r="R12" s="27"/>
      <c r="S12" s="32">
        <v>162.46</v>
      </c>
      <c r="T12" s="27"/>
      <c r="U12" s="33">
        <v>164.17</v>
      </c>
      <c r="V12" s="27"/>
      <c r="W12" s="32">
        <v>89.8</v>
      </c>
      <c r="X12" s="27"/>
      <c r="Y12" s="27"/>
      <c r="Z12" s="30">
        <f t="shared" si="1"/>
        <v>1593.55</v>
      </c>
      <c r="AA12" s="57">
        <f t="shared" si="0"/>
        <v>1.2985780800231967E-3</v>
      </c>
    </row>
    <row r="13" spans="1:27" x14ac:dyDescent="0.35">
      <c r="A13" s="10" t="s">
        <v>44</v>
      </c>
      <c r="B13" s="32">
        <v>112.42</v>
      </c>
      <c r="C13" s="32">
        <v>22.64</v>
      </c>
      <c r="D13" s="32">
        <v>103.98</v>
      </c>
      <c r="E13" s="32">
        <v>27.99</v>
      </c>
      <c r="F13" s="32">
        <v>123.11</v>
      </c>
      <c r="G13" s="32">
        <v>26.6</v>
      </c>
      <c r="H13" s="32">
        <v>144.49</v>
      </c>
      <c r="I13" s="32">
        <v>29.88</v>
      </c>
      <c r="J13" s="32">
        <v>177.65</v>
      </c>
      <c r="K13" s="32">
        <v>38.880000000000003</v>
      </c>
      <c r="L13" s="32">
        <v>241.88</v>
      </c>
      <c r="M13" s="32">
        <v>53.82</v>
      </c>
      <c r="N13" s="32">
        <v>234.93</v>
      </c>
      <c r="O13" s="32">
        <v>54.9</v>
      </c>
      <c r="P13" s="32">
        <v>192.77</v>
      </c>
      <c r="Q13" s="32">
        <v>41.76</v>
      </c>
      <c r="R13" s="32">
        <v>142.32</v>
      </c>
      <c r="S13" s="32">
        <v>27.81</v>
      </c>
      <c r="T13" s="32">
        <v>110.03</v>
      </c>
      <c r="U13" s="33">
        <v>19.62</v>
      </c>
      <c r="V13" s="33">
        <v>107.48</v>
      </c>
      <c r="W13" s="33">
        <v>15.03</v>
      </c>
      <c r="X13" s="33">
        <v>104.65</v>
      </c>
      <c r="Y13" s="33">
        <v>10.17</v>
      </c>
      <c r="Z13" s="30">
        <f t="shared" si="1"/>
        <v>2164.81</v>
      </c>
      <c r="AA13" s="57">
        <f t="shared" si="0"/>
        <v>1.7640957694550008E-3</v>
      </c>
    </row>
    <row r="14" spans="1:27" x14ac:dyDescent="0.35">
      <c r="A14" s="10" t="s">
        <v>70</v>
      </c>
      <c r="B14" s="27"/>
      <c r="C14" s="32">
        <v>30.25</v>
      </c>
      <c r="D14" s="27"/>
      <c r="E14" s="32">
        <v>33.520000000000003</v>
      </c>
      <c r="F14" s="27"/>
      <c r="G14" s="32">
        <v>126.53</v>
      </c>
      <c r="H14" s="27"/>
      <c r="I14" s="32">
        <v>154.84</v>
      </c>
      <c r="J14" s="27"/>
      <c r="K14" s="32">
        <v>91.39</v>
      </c>
      <c r="L14" s="27"/>
      <c r="M14" s="32">
        <v>120.85</v>
      </c>
      <c r="N14" s="27"/>
      <c r="O14" s="32">
        <v>109.53</v>
      </c>
      <c r="P14" s="27"/>
      <c r="Q14" s="32">
        <v>73.790000000000006</v>
      </c>
      <c r="R14" s="27"/>
      <c r="S14" s="32">
        <v>42.34</v>
      </c>
      <c r="T14" s="27"/>
      <c r="U14" s="33">
        <v>58.46</v>
      </c>
      <c r="V14" s="27"/>
      <c r="W14" s="33">
        <v>58.13</v>
      </c>
      <c r="X14" s="27"/>
      <c r="Y14" s="33">
        <v>41.16</v>
      </c>
      <c r="Z14" s="30">
        <f t="shared" si="1"/>
        <v>940.79</v>
      </c>
      <c r="AA14" s="57">
        <f t="shared" si="0"/>
        <v>7.6664633799066438E-4</v>
      </c>
    </row>
    <row r="15" spans="1:27" x14ac:dyDescent="0.35">
      <c r="A15" s="10" t="s">
        <v>46</v>
      </c>
      <c r="B15" s="27"/>
      <c r="C15" s="32">
        <v>235.16</v>
      </c>
      <c r="D15" s="27"/>
      <c r="E15" s="32">
        <v>196.27</v>
      </c>
      <c r="F15" s="27"/>
      <c r="G15" s="32">
        <v>246.8</v>
      </c>
      <c r="H15" s="27"/>
      <c r="I15" s="32">
        <v>318.25</v>
      </c>
      <c r="J15" s="27"/>
      <c r="K15" s="32">
        <v>413.99</v>
      </c>
      <c r="L15" s="27"/>
      <c r="M15" s="32">
        <v>353.16</v>
      </c>
      <c r="N15" s="27"/>
      <c r="O15" s="32">
        <v>456.23</v>
      </c>
      <c r="P15" s="27"/>
      <c r="Q15" s="32">
        <v>416.18</v>
      </c>
      <c r="R15" s="27"/>
      <c r="S15" s="32">
        <v>398.74</v>
      </c>
      <c r="T15" s="27"/>
      <c r="U15" s="27"/>
      <c r="V15" s="27"/>
      <c r="W15" s="27"/>
      <c r="X15" s="27"/>
      <c r="Y15" s="27"/>
      <c r="Z15" s="30">
        <f t="shared" si="1"/>
        <v>3034.7799999999997</v>
      </c>
      <c r="AA15" s="57">
        <f t="shared" si="0"/>
        <v>2.4730311478728608E-3</v>
      </c>
    </row>
    <row r="16" spans="1:27" x14ac:dyDescent="0.35">
      <c r="A16" s="10" t="s">
        <v>47</v>
      </c>
      <c r="B16" s="27"/>
      <c r="C16" s="32">
        <v>10.31</v>
      </c>
      <c r="D16" s="27"/>
      <c r="E16" s="32">
        <v>12.09</v>
      </c>
      <c r="F16" s="27"/>
      <c r="G16" s="32">
        <v>12.82</v>
      </c>
      <c r="H16" s="27" t="s">
        <v>69</v>
      </c>
      <c r="I16" s="32">
        <v>14.49</v>
      </c>
      <c r="J16" s="27"/>
      <c r="K16" s="32">
        <v>29.4</v>
      </c>
      <c r="L16" s="27"/>
      <c r="M16" s="32">
        <v>34.15</v>
      </c>
      <c r="N16" s="27"/>
      <c r="O16" s="32">
        <v>38.659999999999997</v>
      </c>
      <c r="P16" s="27"/>
      <c r="Q16" s="32">
        <v>42.44</v>
      </c>
      <c r="R16" s="27"/>
      <c r="S16" s="32">
        <v>27.26</v>
      </c>
      <c r="T16" s="27"/>
      <c r="U16" s="32">
        <v>17.420000000000002</v>
      </c>
      <c r="V16" s="27"/>
      <c r="W16" s="32">
        <v>9.9</v>
      </c>
      <c r="X16" s="27"/>
      <c r="Y16" s="32">
        <v>9.89</v>
      </c>
      <c r="Z16" s="30">
        <f t="shared" si="1"/>
        <v>258.83</v>
      </c>
      <c r="AA16" s="57">
        <f t="shared" si="0"/>
        <v>2.1091962251099997E-4</v>
      </c>
    </row>
    <row r="17" spans="1:28" x14ac:dyDescent="0.35">
      <c r="A17" s="10" t="s">
        <v>34</v>
      </c>
      <c r="B17" s="32">
        <v>36.549999999999997</v>
      </c>
      <c r="C17" s="32">
        <v>2.93</v>
      </c>
      <c r="D17" s="32">
        <v>33.93</v>
      </c>
      <c r="E17" s="32">
        <v>1.98</v>
      </c>
      <c r="F17" s="32">
        <v>47.08</v>
      </c>
      <c r="G17" s="32">
        <v>3.24</v>
      </c>
      <c r="H17" s="32">
        <v>31.4</v>
      </c>
      <c r="I17" s="32">
        <v>2.16</v>
      </c>
      <c r="J17" s="32">
        <v>8.6199999999999992</v>
      </c>
      <c r="K17" s="32">
        <v>1.44</v>
      </c>
      <c r="L17" s="32">
        <v>13.85</v>
      </c>
      <c r="M17" s="32">
        <v>2.16</v>
      </c>
      <c r="N17" s="32">
        <v>14.28</v>
      </c>
      <c r="O17" s="32">
        <v>1.76</v>
      </c>
      <c r="P17" s="32">
        <v>14.84</v>
      </c>
      <c r="Q17" s="32">
        <v>2.75</v>
      </c>
      <c r="R17" s="32">
        <v>12.33</v>
      </c>
      <c r="S17" s="32">
        <v>2.39</v>
      </c>
      <c r="T17" s="32">
        <v>15.13</v>
      </c>
      <c r="U17" s="32">
        <v>1.76</v>
      </c>
      <c r="V17" s="32">
        <v>78.13</v>
      </c>
      <c r="W17" s="32">
        <v>0.54</v>
      </c>
      <c r="X17" s="32">
        <v>77.98</v>
      </c>
      <c r="Y17" s="27"/>
      <c r="Z17" s="30">
        <f t="shared" si="1"/>
        <v>407.22999999999996</v>
      </c>
      <c r="AA17" s="57">
        <f t="shared" si="0"/>
        <v>3.3185024098889048E-4</v>
      </c>
    </row>
    <row r="18" spans="1:28" x14ac:dyDescent="0.35">
      <c r="A18" s="10" t="s">
        <v>35</v>
      </c>
      <c r="B18" s="32">
        <v>168.2</v>
      </c>
      <c r="C18" s="32">
        <v>55.29</v>
      </c>
      <c r="D18" s="32">
        <v>190.12</v>
      </c>
      <c r="E18" s="32">
        <v>44.99</v>
      </c>
      <c r="F18" s="32">
        <v>221.5</v>
      </c>
      <c r="G18" s="32">
        <v>45.02</v>
      </c>
      <c r="H18" s="32">
        <v>223.2</v>
      </c>
      <c r="I18" s="32">
        <v>54.74</v>
      </c>
      <c r="J18" s="32">
        <v>304.13</v>
      </c>
      <c r="K18" s="32">
        <v>68.150000000000006</v>
      </c>
      <c r="L18" s="32">
        <v>363.71</v>
      </c>
      <c r="M18" s="32">
        <v>78.72</v>
      </c>
      <c r="N18" s="32">
        <v>372.66</v>
      </c>
      <c r="O18" s="32">
        <v>75.75</v>
      </c>
      <c r="P18" s="32">
        <v>305.01</v>
      </c>
      <c r="Q18" s="32">
        <v>95.9</v>
      </c>
      <c r="R18" s="32">
        <v>262.73</v>
      </c>
      <c r="S18" s="32">
        <v>95.5</v>
      </c>
      <c r="T18" s="32">
        <v>201.97</v>
      </c>
      <c r="U18" s="32">
        <v>77.069999999999993</v>
      </c>
      <c r="V18" s="32">
        <v>159.13</v>
      </c>
      <c r="W18" s="32">
        <v>46.32</v>
      </c>
      <c r="X18" s="32">
        <v>202.15</v>
      </c>
      <c r="Y18" s="32">
        <v>39.47</v>
      </c>
      <c r="Z18" s="30">
        <f t="shared" si="1"/>
        <v>3751.4300000000007</v>
      </c>
      <c r="AA18" s="57">
        <f t="shared" si="0"/>
        <v>3.0570266177662592E-3</v>
      </c>
    </row>
    <row r="19" spans="1:28" x14ac:dyDescent="0.35">
      <c r="A19" s="10" t="s">
        <v>36</v>
      </c>
      <c r="B19" s="32">
        <v>132.68</v>
      </c>
      <c r="C19" s="32">
        <v>172.1</v>
      </c>
      <c r="D19" s="32">
        <v>121.97</v>
      </c>
      <c r="E19" s="32">
        <v>141.22999999999999</v>
      </c>
      <c r="F19" s="32">
        <v>128.16</v>
      </c>
      <c r="G19" s="32">
        <v>133.06</v>
      </c>
      <c r="H19" s="32">
        <v>124.32</v>
      </c>
      <c r="I19" s="32">
        <v>83.65</v>
      </c>
      <c r="J19" s="32">
        <v>172.59</v>
      </c>
      <c r="K19" s="32">
        <v>130.69</v>
      </c>
      <c r="L19" s="32">
        <v>259.33</v>
      </c>
      <c r="M19" s="32">
        <v>164.49</v>
      </c>
      <c r="N19" s="32">
        <v>219.41</v>
      </c>
      <c r="O19" s="32">
        <v>232.93</v>
      </c>
      <c r="P19" s="32">
        <v>208.47</v>
      </c>
      <c r="Q19" s="32">
        <v>200.88</v>
      </c>
      <c r="R19" s="32">
        <v>142.91999999999999</v>
      </c>
      <c r="S19" s="32">
        <v>120.37</v>
      </c>
      <c r="T19" s="32">
        <v>117.87</v>
      </c>
      <c r="U19" s="32">
        <v>98.13</v>
      </c>
      <c r="V19" s="32">
        <v>121.92</v>
      </c>
      <c r="W19" s="32">
        <v>103.65</v>
      </c>
      <c r="X19" s="32">
        <v>199.61</v>
      </c>
      <c r="Y19" s="32">
        <v>111.82</v>
      </c>
      <c r="Z19" s="30">
        <f t="shared" si="1"/>
        <v>3642.2500000000005</v>
      </c>
      <c r="AA19" s="57">
        <f t="shared" si="0"/>
        <v>2.968056234171811E-3</v>
      </c>
    </row>
    <row r="20" spans="1:28" x14ac:dyDescent="0.35">
      <c r="A20" s="10" t="s">
        <v>43</v>
      </c>
      <c r="B20" s="27"/>
      <c r="C20" s="32">
        <v>9.77</v>
      </c>
      <c r="D20" s="27"/>
      <c r="E20" s="32">
        <v>8.15</v>
      </c>
      <c r="F20" s="27"/>
      <c r="G20" s="32">
        <v>11.03</v>
      </c>
      <c r="H20" s="27"/>
      <c r="I20" s="32">
        <v>11.79</v>
      </c>
      <c r="J20" s="27"/>
      <c r="K20" s="32">
        <v>15.3</v>
      </c>
      <c r="L20" s="27"/>
      <c r="M20" s="32">
        <v>17.28</v>
      </c>
      <c r="N20" s="27"/>
      <c r="O20" s="32">
        <v>18.86</v>
      </c>
      <c r="P20" s="27"/>
      <c r="Q20" s="32">
        <v>14</v>
      </c>
      <c r="R20" s="27"/>
      <c r="S20" s="32">
        <v>9.77</v>
      </c>
      <c r="T20" s="27"/>
      <c r="U20" s="32">
        <v>9.6300000000000008</v>
      </c>
      <c r="V20" s="27"/>
      <c r="W20" s="32">
        <v>8.3699999999999992</v>
      </c>
      <c r="X20" s="27"/>
      <c r="Y20" s="32">
        <v>8.06</v>
      </c>
      <c r="Z20" s="30">
        <f t="shared" si="1"/>
        <v>142.01</v>
      </c>
      <c r="AA20" s="57">
        <f t="shared" si="0"/>
        <v>1.1572343079545302E-4</v>
      </c>
    </row>
    <row r="21" spans="1:28" x14ac:dyDescent="0.35">
      <c r="A21" s="10" t="s">
        <v>37</v>
      </c>
      <c r="B21" s="32">
        <v>38.76</v>
      </c>
      <c r="C21" s="32">
        <v>39.56</v>
      </c>
      <c r="D21" s="32">
        <v>32.020000000000003</v>
      </c>
      <c r="E21" s="32">
        <v>33.049999999999997</v>
      </c>
      <c r="F21" s="32">
        <v>44.64</v>
      </c>
      <c r="G21" s="32">
        <v>77.42</v>
      </c>
      <c r="H21" s="32">
        <v>46.21</v>
      </c>
      <c r="I21" s="32">
        <v>65.98</v>
      </c>
      <c r="J21" s="32">
        <v>85.27</v>
      </c>
      <c r="K21" s="32">
        <v>95.51</v>
      </c>
      <c r="L21" s="32">
        <v>80</v>
      </c>
      <c r="M21" s="32">
        <v>149.22</v>
      </c>
      <c r="N21" s="32">
        <v>74.459999999999994</v>
      </c>
      <c r="O21" s="32">
        <v>188.48</v>
      </c>
      <c r="P21" s="32">
        <v>111.28</v>
      </c>
      <c r="Q21" s="32">
        <v>197.7</v>
      </c>
      <c r="R21" s="32">
        <v>74.91</v>
      </c>
      <c r="S21" s="32">
        <v>169.03</v>
      </c>
      <c r="T21" s="32">
        <v>62.14</v>
      </c>
      <c r="U21" s="32">
        <v>95.05</v>
      </c>
      <c r="V21" s="32">
        <v>35.61</v>
      </c>
      <c r="W21" s="32">
        <v>55.84</v>
      </c>
      <c r="X21" s="32">
        <v>34.22</v>
      </c>
      <c r="Y21" s="32">
        <v>55.09</v>
      </c>
      <c r="Z21" s="30">
        <f t="shared" si="1"/>
        <v>1941.4499999999998</v>
      </c>
      <c r="AA21" s="57">
        <f t="shared" si="0"/>
        <v>1.5820805205114588E-3</v>
      </c>
    </row>
    <row r="22" spans="1:28" x14ac:dyDescent="0.35">
      <c r="A22" s="10" t="s">
        <v>3</v>
      </c>
      <c r="B22" s="32">
        <v>466.39</v>
      </c>
      <c r="C22" s="32">
        <v>207.81</v>
      </c>
      <c r="D22" s="32">
        <v>614.01</v>
      </c>
      <c r="E22" s="32">
        <v>201.47</v>
      </c>
      <c r="F22" s="32">
        <v>688.29</v>
      </c>
      <c r="G22" s="32">
        <v>199.44</v>
      </c>
      <c r="H22" s="32">
        <v>803.52</v>
      </c>
      <c r="I22" s="32">
        <v>228.06</v>
      </c>
      <c r="J22" s="32">
        <v>1090.56</v>
      </c>
      <c r="K22" s="32">
        <v>259.7</v>
      </c>
      <c r="L22" s="32">
        <v>1534.17</v>
      </c>
      <c r="M22" s="32">
        <v>284.31</v>
      </c>
      <c r="N22" s="32">
        <v>1598.96</v>
      </c>
      <c r="O22" s="32">
        <v>414.41</v>
      </c>
      <c r="P22" s="32">
        <v>1019.68</v>
      </c>
      <c r="Q22" s="32">
        <v>417.42</v>
      </c>
      <c r="R22" s="32">
        <v>764.62</v>
      </c>
      <c r="S22" s="32">
        <v>222.03</v>
      </c>
      <c r="T22" s="32">
        <v>683.94</v>
      </c>
      <c r="U22" s="32">
        <v>183.29</v>
      </c>
      <c r="V22" s="32">
        <v>593.25</v>
      </c>
      <c r="W22" s="32">
        <v>154.66999999999999</v>
      </c>
      <c r="X22" s="32">
        <v>629.53</v>
      </c>
      <c r="Y22" s="32">
        <v>181.08</v>
      </c>
      <c r="Z22" s="30">
        <f t="shared" si="1"/>
        <v>13440.610000000004</v>
      </c>
      <c r="AA22" s="57">
        <f t="shared" si="0"/>
        <v>1.0952704043262266E-2</v>
      </c>
    </row>
    <row r="23" spans="1:28" x14ac:dyDescent="0.35">
      <c r="A23" s="10" t="s">
        <v>4</v>
      </c>
      <c r="B23" s="32">
        <v>203.53</v>
      </c>
      <c r="C23" s="32">
        <v>455.61</v>
      </c>
      <c r="D23" s="32">
        <v>255.39</v>
      </c>
      <c r="E23" s="32">
        <v>434.32</v>
      </c>
      <c r="F23" s="32">
        <v>278.43</v>
      </c>
      <c r="G23" s="32">
        <v>596.46</v>
      </c>
      <c r="H23" s="32">
        <v>308.2</v>
      </c>
      <c r="I23" s="32">
        <v>719.61</v>
      </c>
      <c r="J23" s="32">
        <v>358.66</v>
      </c>
      <c r="K23" s="32">
        <v>726.64</v>
      </c>
      <c r="L23" s="32">
        <v>475.04</v>
      </c>
      <c r="M23" s="32">
        <v>892.21</v>
      </c>
      <c r="N23" s="32">
        <v>436.64</v>
      </c>
      <c r="O23" s="32">
        <v>864.27</v>
      </c>
      <c r="P23" s="32">
        <v>528.30999999999995</v>
      </c>
      <c r="Q23" s="32">
        <v>822.43</v>
      </c>
      <c r="R23" s="32">
        <v>547.28</v>
      </c>
      <c r="S23" s="32">
        <v>664.79</v>
      </c>
      <c r="T23" s="32">
        <v>396.02</v>
      </c>
      <c r="U23" s="32">
        <v>669.57</v>
      </c>
      <c r="V23" s="32">
        <v>426.27</v>
      </c>
      <c r="W23" s="32">
        <v>620.5</v>
      </c>
      <c r="X23" s="32">
        <v>482.62</v>
      </c>
      <c r="Y23" s="32">
        <v>570.13</v>
      </c>
      <c r="Z23" s="30">
        <f t="shared" si="1"/>
        <v>12732.93</v>
      </c>
      <c r="AA23" s="57">
        <f t="shared" si="0"/>
        <v>1.0376018193636701E-2</v>
      </c>
    </row>
    <row r="24" spans="1:28" x14ac:dyDescent="0.35">
      <c r="A24" s="10" t="s">
        <v>5</v>
      </c>
      <c r="B24" s="32">
        <v>1868.33</v>
      </c>
      <c r="C24" s="32">
        <v>607.62</v>
      </c>
      <c r="D24" s="32">
        <v>1908.47</v>
      </c>
      <c r="E24" s="32">
        <v>720.29</v>
      </c>
      <c r="F24" s="32">
        <v>2245.62</v>
      </c>
      <c r="G24" s="32">
        <v>829.78</v>
      </c>
      <c r="H24" s="32">
        <v>2402.02</v>
      </c>
      <c r="I24" s="32">
        <v>809.56</v>
      </c>
      <c r="J24" s="32">
        <v>3222.32</v>
      </c>
      <c r="K24" s="32">
        <v>952.12</v>
      </c>
      <c r="L24" s="32">
        <v>3425.26</v>
      </c>
      <c r="M24" s="32">
        <v>1114.73</v>
      </c>
      <c r="N24" s="32">
        <v>3763.68</v>
      </c>
      <c r="O24" s="32">
        <v>1409.74</v>
      </c>
      <c r="P24" s="32">
        <v>2735.65</v>
      </c>
      <c r="Q24" s="32">
        <v>1026.9000000000001</v>
      </c>
      <c r="R24" s="32">
        <v>2731.4</v>
      </c>
      <c r="S24" s="32">
        <v>870.9</v>
      </c>
      <c r="T24" s="32">
        <v>2081.7199999999998</v>
      </c>
      <c r="U24" s="32">
        <v>775.82</v>
      </c>
      <c r="V24" s="32">
        <v>1996.84</v>
      </c>
      <c r="W24" s="32">
        <v>613.37</v>
      </c>
      <c r="X24" s="32">
        <v>2383.6999999999998</v>
      </c>
      <c r="Y24" s="32">
        <v>632.91999999999996</v>
      </c>
      <c r="Z24" s="30">
        <f t="shared" si="1"/>
        <v>41128.76</v>
      </c>
      <c r="AA24" s="57">
        <f t="shared" si="0"/>
        <v>3.3515676442242077E-2</v>
      </c>
    </row>
    <row r="25" spans="1:28" x14ac:dyDescent="0.35">
      <c r="A25" s="10" t="s">
        <v>6</v>
      </c>
      <c r="B25" s="32">
        <v>1587.29</v>
      </c>
      <c r="C25" s="32">
        <v>373.95</v>
      </c>
      <c r="D25" s="32">
        <v>1641.41</v>
      </c>
      <c r="E25" s="32">
        <v>367.64</v>
      </c>
      <c r="F25" s="32">
        <v>1558.67</v>
      </c>
      <c r="G25" s="32">
        <v>358.3</v>
      </c>
      <c r="H25" s="32">
        <v>1853.71</v>
      </c>
      <c r="I25" s="32">
        <v>777.17</v>
      </c>
      <c r="J25" s="32">
        <v>2061.3200000000002</v>
      </c>
      <c r="K25" s="32">
        <v>763.8</v>
      </c>
      <c r="L25" s="32">
        <v>1422.08</v>
      </c>
      <c r="M25" s="32">
        <v>287.29000000000002</v>
      </c>
      <c r="N25" s="27"/>
      <c r="O25" s="27"/>
      <c r="P25" s="27"/>
      <c r="Q25" s="27"/>
      <c r="R25" s="27"/>
      <c r="S25" s="27"/>
      <c r="T25" s="27"/>
      <c r="U25" s="27"/>
      <c r="V25" s="49"/>
      <c r="W25" s="27"/>
      <c r="X25" s="27"/>
      <c r="Y25" s="34"/>
      <c r="Z25" s="30">
        <f t="shared" si="1"/>
        <v>13052.63</v>
      </c>
      <c r="AA25" s="57">
        <f t="shared" si="0"/>
        <v>1.0636540557028758E-2</v>
      </c>
    </row>
    <row r="26" spans="1:28" x14ac:dyDescent="0.35">
      <c r="A26" s="10" t="s">
        <v>7</v>
      </c>
      <c r="B26" s="32">
        <v>1724.85</v>
      </c>
      <c r="C26" s="32">
        <v>171.92</v>
      </c>
      <c r="D26" s="32">
        <v>1867.11</v>
      </c>
      <c r="E26" s="32">
        <v>233.7</v>
      </c>
      <c r="F26" s="32">
        <v>2359.0500000000002</v>
      </c>
      <c r="G26" s="32">
        <v>272.14999999999998</v>
      </c>
      <c r="H26" s="32">
        <v>2495.54</v>
      </c>
      <c r="I26" s="32">
        <v>337.76</v>
      </c>
      <c r="J26" s="32">
        <v>2642.67</v>
      </c>
      <c r="K26" s="32">
        <v>447.2</v>
      </c>
      <c r="L26" s="32">
        <v>2723.23</v>
      </c>
      <c r="M26" s="32">
        <v>407.79</v>
      </c>
      <c r="N26" s="32">
        <v>3165.54</v>
      </c>
      <c r="O26" s="32">
        <v>479.34</v>
      </c>
      <c r="P26" s="32">
        <v>2474.9499999999998</v>
      </c>
      <c r="Q26" s="32">
        <v>386.37</v>
      </c>
      <c r="R26" s="32">
        <v>2273.63</v>
      </c>
      <c r="S26" s="32">
        <v>304.33</v>
      </c>
      <c r="T26" s="32">
        <v>2038.27</v>
      </c>
      <c r="U26" s="32">
        <v>337.61</v>
      </c>
      <c r="V26" s="32">
        <v>2108.13</v>
      </c>
      <c r="W26" s="32">
        <v>291.29000000000002</v>
      </c>
      <c r="X26" s="32">
        <v>2276.48</v>
      </c>
      <c r="Y26" s="32">
        <v>287.72000000000003</v>
      </c>
      <c r="Z26" s="30">
        <f t="shared" si="1"/>
        <v>32106.630000000008</v>
      </c>
      <c r="AA26" s="57">
        <f t="shared" si="0"/>
        <v>2.6163575627633388E-2</v>
      </c>
    </row>
    <row r="27" spans="1:28" x14ac:dyDescent="0.35">
      <c r="A27" s="10" t="s">
        <v>8</v>
      </c>
      <c r="B27" s="32">
        <v>418.24</v>
      </c>
      <c r="C27" s="32">
        <v>149.13</v>
      </c>
      <c r="D27" s="32">
        <v>549.88</v>
      </c>
      <c r="E27" s="32">
        <v>168.12</v>
      </c>
      <c r="F27" s="32">
        <v>665.97</v>
      </c>
      <c r="G27" s="32">
        <v>213.74</v>
      </c>
      <c r="H27" s="32">
        <v>715</v>
      </c>
      <c r="I27" s="32">
        <v>218.78</v>
      </c>
      <c r="J27" s="32">
        <v>876.69</v>
      </c>
      <c r="K27" s="32">
        <v>186.56</v>
      </c>
      <c r="L27" s="32">
        <v>1213</v>
      </c>
      <c r="M27" s="32">
        <v>141.94999999999999</v>
      </c>
      <c r="N27" s="32">
        <v>1130.21</v>
      </c>
      <c r="O27" s="32">
        <v>166.76</v>
      </c>
      <c r="P27" s="32">
        <v>988</v>
      </c>
      <c r="Q27" s="32">
        <v>266.49</v>
      </c>
      <c r="R27" s="32">
        <v>769.76</v>
      </c>
      <c r="S27" s="32">
        <v>154.41</v>
      </c>
      <c r="T27" s="32">
        <v>562.48</v>
      </c>
      <c r="U27" s="32">
        <v>128.81</v>
      </c>
      <c r="V27" s="32">
        <v>721.54</v>
      </c>
      <c r="W27" s="32">
        <v>86.78</v>
      </c>
      <c r="X27" s="32">
        <v>712.82</v>
      </c>
      <c r="Y27" s="32">
        <v>43.73</v>
      </c>
      <c r="Z27" s="30">
        <f t="shared" si="1"/>
        <v>11248.85</v>
      </c>
      <c r="AA27" s="57">
        <f t="shared" si="0"/>
        <v>9.1666468171497217E-3</v>
      </c>
    </row>
    <row r="28" spans="1:28" x14ac:dyDescent="0.35">
      <c r="A28" s="10" t="s">
        <v>68</v>
      </c>
      <c r="B28" s="32">
        <v>247.48</v>
      </c>
      <c r="C28" s="32">
        <v>0.14000000000000001</v>
      </c>
      <c r="D28" s="32">
        <v>238.81</v>
      </c>
      <c r="E28" s="32">
        <v>0.18</v>
      </c>
      <c r="F28" s="32">
        <v>350.39</v>
      </c>
      <c r="G28" s="27"/>
      <c r="H28" s="32">
        <v>311.85000000000002</v>
      </c>
      <c r="I28" s="27"/>
      <c r="J28" s="32">
        <v>307.05</v>
      </c>
      <c r="K28" s="27"/>
      <c r="L28" s="32">
        <v>333.91</v>
      </c>
      <c r="M28" s="27"/>
      <c r="N28" s="32">
        <v>257.06</v>
      </c>
      <c r="O28" s="27"/>
      <c r="P28" s="32">
        <v>328.87</v>
      </c>
      <c r="Q28" s="27"/>
      <c r="R28" s="32">
        <v>250.16</v>
      </c>
      <c r="S28" s="27"/>
      <c r="T28" s="32">
        <v>259.56</v>
      </c>
      <c r="U28" s="27"/>
      <c r="V28" s="32">
        <v>288.52</v>
      </c>
      <c r="W28" s="27"/>
      <c r="X28" s="32">
        <v>315.13</v>
      </c>
      <c r="Y28" s="27"/>
      <c r="Z28" s="30">
        <f t="shared" si="1"/>
        <v>3489.1099999999997</v>
      </c>
      <c r="AA28" s="57">
        <f t="shared" si="0"/>
        <v>2.8432630069905153E-3</v>
      </c>
    </row>
    <row r="29" spans="1:28" x14ac:dyDescent="0.35">
      <c r="A29" s="10" t="s">
        <v>48</v>
      </c>
      <c r="B29" s="27"/>
      <c r="C29" s="32">
        <v>1119.05</v>
      </c>
      <c r="D29" s="27"/>
      <c r="E29" s="32">
        <v>1107.6099999999999</v>
      </c>
      <c r="F29" s="27"/>
      <c r="G29" s="32">
        <v>1117.6099999999999</v>
      </c>
      <c r="H29" s="27"/>
      <c r="I29" s="32">
        <v>1309.1500000000001</v>
      </c>
      <c r="J29" s="27"/>
      <c r="K29" s="32">
        <v>2019.35</v>
      </c>
      <c r="L29" s="27"/>
      <c r="M29" s="32">
        <v>2119.06</v>
      </c>
      <c r="N29" s="27"/>
      <c r="O29" s="32">
        <v>2025.42</v>
      </c>
      <c r="P29" s="27"/>
      <c r="Q29" s="32">
        <v>2084.1</v>
      </c>
      <c r="R29" s="27"/>
      <c r="S29" s="32">
        <v>2006</v>
      </c>
      <c r="T29" s="27"/>
      <c r="U29" s="32">
        <v>1247.1500000000001</v>
      </c>
      <c r="V29" s="49"/>
      <c r="W29" s="32">
        <v>1176.03</v>
      </c>
      <c r="X29" s="27"/>
      <c r="Y29" s="32">
        <v>1158.8399999999999</v>
      </c>
      <c r="Z29" s="30">
        <f t="shared" si="1"/>
        <v>18489.37</v>
      </c>
      <c r="AA29" s="57">
        <f t="shared" si="0"/>
        <v>1.5066920143979475E-2</v>
      </c>
    </row>
    <row r="30" spans="1:28" x14ac:dyDescent="0.35">
      <c r="A30" s="10" t="s">
        <v>10</v>
      </c>
      <c r="B30" s="32">
        <v>44.9</v>
      </c>
      <c r="C30" s="32">
        <v>25.55</v>
      </c>
      <c r="D30" s="32">
        <v>138.19999999999999</v>
      </c>
      <c r="E30" s="32">
        <v>20.21</v>
      </c>
      <c r="F30" s="32">
        <v>138.96</v>
      </c>
      <c r="G30" s="32">
        <v>22.56</v>
      </c>
      <c r="H30" s="32">
        <v>137.58000000000001</v>
      </c>
      <c r="I30" s="32">
        <v>27.52</v>
      </c>
      <c r="J30" s="32">
        <v>116.26</v>
      </c>
      <c r="K30" s="32">
        <v>44.88</v>
      </c>
      <c r="L30" s="32">
        <v>92.49</v>
      </c>
      <c r="M30" s="32">
        <v>45.43</v>
      </c>
      <c r="N30" s="32">
        <v>117.72</v>
      </c>
      <c r="O30" s="32">
        <v>46.28</v>
      </c>
      <c r="P30" s="32">
        <v>69.150000000000006</v>
      </c>
      <c r="Q30" s="32">
        <v>45.77</v>
      </c>
      <c r="R30" s="32">
        <v>69.44</v>
      </c>
      <c r="S30" s="32">
        <v>46.39</v>
      </c>
      <c r="T30" s="32">
        <v>115.93</v>
      </c>
      <c r="U30" s="27"/>
      <c r="V30" s="32">
        <v>91.63</v>
      </c>
      <c r="W30" s="32">
        <v>46.23</v>
      </c>
      <c r="X30" s="32">
        <v>69.209999999999994</v>
      </c>
      <c r="Y30" s="32">
        <v>22.41</v>
      </c>
      <c r="Z30" s="30">
        <f t="shared" si="1"/>
        <v>1594.7000000000005</v>
      </c>
      <c r="AA30" s="57">
        <f t="shared" si="0"/>
        <v>1.2995152108267658E-3</v>
      </c>
    </row>
    <row r="31" spans="1:28" x14ac:dyDescent="0.35">
      <c r="A31" s="10" t="s">
        <v>11</v>
      </c>
      <c r="B31" s="32">
        <v>4094.47</v>
      </c>
      <c r="C31" s="32">
        <v>1224.69</v>
      </c>
      <c r="D31" s="32">
        <v>4161.7700000000004</v>
      </c>
      <c r="E31" s="32">
        <v>1175.49</v>
      </c>
      <c r="F31" s="32">
        <v>4863.71</v>
      </c>
      <c r="G31" s="32">
        <v>1365.08</v>
      </c>
      <c r="H31" s="32">
        <v>5232.97</v>
      </c>
      <c r="I31" s="32">
        <v>1467.32</v>
      </c>
      <c r="J31" s="32">
        <v>6094.43</v>
      </c>
      <c r="K31" s="32">
        <v>1925.84</v>
      </c>
      <c r="L31" s="32">
        <v>6920.75</v>
      </c>
      <c r="M31" s="32">
        <v>2034.83</v>
      </c>
      <c r="N31" s="32">
        <v>5085.91</v>
      </c>
      <c r="O31" s="32">
        <v>2303.96</v>
      </c>
      <c r="P31" s="32">
        <v>4047.68</v>
      </c>
      <c r="Q31" s="32">
        <v>1173.5899999999999</v>
      </c>
      <c r="R31" s="32">
        <v>2842.3</v>
      </c>
      <c r="S31" s="32">
        <v>1521.06</v>
      </c>
      <c r="T31" s="32">
        <v>4885.0600000000004</v>
      </c>
      <c r="U31" s="32">
        <v>1355.96</v>
      </c>
      <c r="V31" s="32">
        <v>4230.68</v>
      </c>
      <c r="W31" s="32">
        <v>1241.17</v>
      </c>
      <c r="X31" s="32">
        <v>4274.57</v>
      </c>
      <c r="Y31" s="32">
        <v>1202.8900000000001</v>
      </c>
      <c r="Z31" s="30">
        <f t="shared" si="1"/>
        <v>74726.180000000008</v>
      </c>
      <c r="AA31" s="57">
        <f t="shared" si="0"/>
        <v>6.0894091400877176E-2</v>
      </c>
    </row>
    <row r="32" spans="1:28" x14ac:dyDescent="0.35">
      <c r="A32" s="10" t="s">
        <v>12</v>
      </c>
      <c r="B32" s="32">
        <v>267.77</v>
      </c>
      <c r="C32" s="32">
        <v>220.95</v>
      </c>
      <c r="D32" s="32">
        <v>234.19</v>
      </c>
      <c r="E32" s="32">
        <v>177.04</v>
      </c>
      <c r="F32" s="32">
        <v>285.56</v>
      </c>
      <c r="G32" s="32">
        <v>173.93</v>
      </c>
      <c r="H32" s="32">
        <v>390.52</v>
      </c>
      <c r="I32" s="32">
        <v>234.73</v>
      </c>
      <c r="J32" s="32">
        <v>439.32</v>
      </c>
      <c r="K32" s="32">
        <v>248.2</v>
      </c>
      <c r="L32" s="32">
        <v>487.29</v>
      </c>
      <c r="M32" s="32">
        <v>272.14</v>
      </c>
      <c r="N32" s="32">
        <v>661.65</v>
      </c>
      <c r="O32" s="32">
        <v>372.5</v>
      </c>
      <c r="P32" s="32">
        <v>504.28</v>
      </c>
      <c r="Q32" s="32">
        <v>247.95</v>
      </c>
      <c r="R32" s="32">
        <v>335.13</v>
      </c>
      <c r="S32" s="32">
        <v>145.63999999999999</v>
      </c>
      <c r="T32" s="32">
        <v>220.3</v>
      </c>
      <c r="U32" s="32">
        <v>140.43</v>
      </c>
      <c r="V32" s="32">
        <v>149.36000000000001</v>
      </c>
      <c r="W32" s="32">
        <v>166.35</v>
      </c>
      <c r="X32" s="32">
        <v>385.62</v>
      </c>
      <c r="Y32" s="32">
        <v>134.36000000000001</v>
      </c>
      <c r="Z32" s="30">
        <f t="shared" si="1"/>
        <v>6895.21</v>
      </c>
      <c r="AA32" s="57">
        <f t="shared" si="0"/>
        <v>5.6188814678904001E-3</v>
      </c>
      <c r="AB32" s="3"/>
    </row>
    <row r="33" spans="1:27" x14ac:dyDescent="0.35">
      <c r="A33" s="10" t="s">
        <v>13</v>
      </c>
      <c r="B33" s="32">
        <v>1989.59</v>
      </c>
      <c r="C33" s="32">
        <v>518.45000000000005</v>
      </c>
      <c r="D33" s="32">
        <v>1733.07</v>
      </c>
      <c r="E33" s="32">
        <v>378.35</v>
      </c>
      <c r="F33" s="32">
        <v>2179.23</v>
      </c>
      <c r="G33" s="32">
        <v>370.96</v>
      </c>
      <c r="H33" s="32">
        <v>2283.91</v>
      </c>
      <c r="I33" s="32">
        <v>590.39</v>
      </c>
      <c r="J33" s="32">
        <v>2992.48</v>
      </c>
      <c r="K33" s="32">
        <v>636.76</v>
      </c>
      <c r="L33" s="32">
        <v>2838.07</v>
      </c>
      <c r="M33" s="32">
        <v>752.4</v>
      </c>
      <c r="N33" s="32">
        <v>3256.87</v>
      </c>
      <c r="O33" s="32">
        <v>926.33</v>
      </c>
      <c r="P33" s="32">
        <v>2691.24</v>
      </c>
      <c r="Q33" s="27"/>
      <c r="R33" s="32">
        <v>2243.56</v>
      </c>
      <c r="S33" s="27"/>
      <c r="T33" s="32">
        <v>1842.75</v>
      </c>
      <c r="U33" s="27"/>
      <c r="V33" s="32">
        <v>1800.13</v>
      </c>
      <c r="W33" s="27"/>
      <c r="X33" s="32">
        <v>1044.8900000000001</v>
      </c>
      <c r="Y33" s="27"/>
      <c r="Z33" s="30">
        <f t="shared" si="1"/>
        <v>31069.430000000008</v>
      </c>
      <c r="AA33" s="57">
        <f t="shared" si="0"/>
        <v>2.531836513244964E-2</v>
      </c>
    </row>
    <row r="34" spans="1:27" x14ac:dyDescent="0.35">
      <c r="A34" s="74" t="s">
        <v>14</v>
      </c>
      <c r="B34" s="32">
        <v>2519.77</v>
      </c>
      <c r="C34" s="32">
        <v>1211.92</v>
      </c>
      <c r="D34" s="32">
        <v>2388.21</v>
      </c>
      <c r="E34" s="32">
        <v>1052.52</v>
      </c>
      <c r="F34" s="32">
        <v>2943.95</v>
      </c>
      <c r="G34" s="32">
        <v>1741.99</v>
      </c>
      <c r="H34" s="32">
        <v>3946.57</v>
      </c>
      <c r="I34" s="32">
        <v>1809.14</v>
      </c>
      <c r="J34" s="32">
        <v>3483.56</v>
      </c>
      <c r="K34" s="32">
        <v>1821.47</v>
      </c>
      <c r="L34" s="32">
        <v>3918.58</v>
      </c>
      <c r="M34" s="32">
        <v>2231.0300000000002</v>
      </c>
      <c r="N34" s="32">
        <v>5867.75</v>
      </c>
      <c r="O34" s="32">
        <v>2249.5500000000002</v>
      </c>
      <c r="P34" s="32">
        <v>5703.24</v>
      </c>
      <c r="Q34" s="32">
        <v>1911.68</v>
      </c>
      <c r="R34" s="32">
        <v>3092.03</v>
      </c>
      <c r="S34" s="32">
        <v>1731.81</v>
      </c>
      <c r="T34" s="32">
        <v>2862.24</v>
      </c>
      <c r="U34" s="32">
        <v>1461.73</v>
      </c>
      <c r="V34" s="32">
        <v>2566.5500000000002</v>
      </c>
      <c r="W34" s="32">
        <v>1347.73</v>
      </c>
      <c r="X34" s="32">
        <v>2745.56</v>
      </c>
      <c r="Y34" s="32">
        <v>1149.29</v>
      </c>
      <c r="Z34" s="30">
        <f t="shared" si="1"/>
        <v>61757.87</v>
      </c>
      <c r="AA34" s="57">
        <f t="shared" si="0"/>
        <v>5.0326262904158758E-2</v>
      </c>
    </row>
    <row r="35" spans="1:27" x14ac:dyDescent="0.35">
      <c r="A35" s="74" t="s">
        <v>50</v>
      </c>
      <c r="B35" s="27"/>
      <c r="C35" s="32">
        <v>261.18</v>
      </c>
      <c r="D35" s="27"/>
      <c r="E35" s="32">
        <v>270.87</v>
      </c>
      <c r="F35" s="27"/>
      <c r="G35" s="32">
        <v>318.72000000000003</v>
      </c>
      <c r="H35" s="27"/>
      <c r="I35" s="32">
        <v>394.1</v>
      </c>
      <c r="J35" s="27"/>
      <c r="K35" s="32">
        <v>350.05</v>
      </c>
      <c r="L35" s="27"/>
      <c r="M35" s="32">
        <v>574.76</v>
      </c>
      <c r="N35" s="27"/>
      <c r="O35" s="32">
        <v>511.78</v>
      </c>
      <c r="P35" s="27"/>
      <c r="Q35" s="32">
        <v>467.92</v>
      </c>
      <c r="R35" s="27"/>
      <c r="S35" s="32">
        <v>386.27</v>
      </c>
      <c r="T35" s="27"/>
      <c r="U35" s="32">
        <v>363.42</v>
      </c>
      <c r="V35" s="27"/>
      <c r="W35" s="32">
        <v>297.95999999999998</v>
      </c>
      <c r="X35" s="27"/>
      <c r="Y35" s="32">
        <v>256.61</v>
      </c>
      <c r="Z35" s="30">
        <f t="shared" si="1"/>
        <v>4453.6399999999994</v>
      </c>
      <c r="AA35" s="57">
        <f t="shared" si="0"/>
        <v>3.6292549843522383E-3</v>
      </c>
    </row>
    <row r="36" spans="1:27" x14ac:dyDescent="0.35">
      <c r="A36" s="74" t="s">
        <v>15</v>
      </c>
      <c r="B36" s="32">
        <v>394.38</v>
      </c>
      <c r="C36" s="32">
        <v>57.66</v>
      </c>
      <c r="D36" s="32">
        <v>366.52</v>
      </c>
      <c r="E36" s="32">
        <v>58.51</v>
      </c>
      <c r="F36" s="32">
        <v>442.84</v>
      </c>
      <c r="G36" s="32">
        <v>47.43</v>
      </c>
      <c r="H36" s="32">
        <v>450.7</v>
      </c>
      <c r="I36" s="32">
        <v>59.33</v>
      </c>
      <c r="J36" s="32">
        <v>425.65</v>
      </c>
      <c r="K36" s="32">
        <v>60</v>
      </c>
      <c r="L36" s="32">
        <v>475.84</v>
      </c>
      <c r="M36" s="32">
        <v>47.89</v>
      </c>
      <c r="N36" s="32">
        <v>445.35</v>
      </c>
      <c r="O36" s="32">
        <v>78.86</v>
      </c>
      <c r="P36" s="32">
        <v>414.26</v>
      </c>
      <c r="Q36" s="32">
        <v>62.12</v>
      </c>
      <c r="R36" s="32">
        <v>362.18</v>
      </c>
      <c r="S36" s="32">
        <v>50.36</v>
      </c>
      <c r="T36" s="32">
        <v>376.49</v>
      </c>
      <c r="U36" s="32">
        <v>48.25</v>
      </c>
      <c r="V36" s="32">
        <v>371.87</v>
      </c>
      <c r="W36" s="32">
        <v>42.57</v>
      </c>
      <c r="X36" s="32">
        <v>490.32</v>
      </c>
      <c r="Y36" s="32">
        <v>36.94</v>
      </c>
      <c r="Z36" s="30">
        <f t="shared" si="1"/>
        <v>5666.3199999999988</v>
      </c>
      <c r="AA36" s="57">
        <f t="shared" si="0"/>
        <v>4.6174634911970375E-3</v>
      </c>
    </row>
    <row r="37" spans="1:27" x14ac:dyDescent="0.35">
      <c r="A37" s="74" t="s">
        <v>67</v>
      </c>
      <c r="B37" s="32">
        <v>118.4</v>
      </c>
      <c r="C37" s="27"/>
      <c r="D37" s="32">
        <v>165.76</v>
      </c>
      <c r="E37" s="27"/>
      <c r="F37" s="32">
        <v>165.78</v>
      </c>
      <c r="G37" s="27"/>
      <c r="H37" s="32">
        <v>140.72</v>
      </c>
      <c r="I37" s="27"/>
      <c r="J37" s="32">
        <v>212.58</v>
      </c>
      <c r="K37" s="27"/>
      <c r="L37" s="32">
        <v>190.38</v>
      </c>
      <c r="M37" s="27"/>
      <c r="N37" s="32">
        <v>236.47</v>
      </c>
      <c r="O37" s="27"/>
      <c r="P37" s="32">
        <v>260.5</v>
      </c>
      <c r="Q37" s="27"/>
      <c r="R37" s="32">
        <v>212.67</v>
      </c>
      <c r="S37" s="27"/>
      <c r="T37" s="32">
        <v>236.28</v>
      </c>
      <c r="U37" s="27"/>
      <c r="V37" s="32">
        <v>241.64</v>
      </c>
      <c r="W37" s="27"/>
      <c r="X37" s="32">
        <v>194.39</v>
      </c>
      <c r="Y37" s="34"/>
      <c r="Z37" s="30">
        <f t="shared" si="1"/>
        <v>2375.5699999999997</v>
      </c>
      <c r="AA37" s="57">
        <f t="shared" si="0"/>
        <v>1.9358433243768349E-3</v>
      </c>
    </row>
    <row r="38" spans="1:27" x14ac:dyDescent="0.35">
      <c r="A38" s="74" t="s">
        <v>74</v>
      </c>
      <c r="B38" s="32">
        <v>380.74</v>
      </c>
      <c r="C38" s="32">
        <v>36.11</v>
      </c>
      <c r="D38" s="32">
        <v>464.84</v>
      </c>
      <c r="E38" s="32">
        <v>6.33</v>
      </c>
      <c r="F38" s="32">
        <v>580.42999999999995</v>
      </c>
      <c r="G38" s="32">
        <v>22.98</v>
      </c>
      <c r="H38" s="32">
        <v>757.32</v>
      </c>
      <c r="I38" s="32">
        <v>22.78</v>
      </c>
      <c r="J38" s="32">
        <v>879.46</v>
      </c>
      <c r="K38" s="32">
        <v>38.56</v>
      </c>
      <c r="L38" s="32">
        <v>1070.0999999999999</v>
      </c>
      <c r="M38" s="32">
        <v>61.85</v>
      </c>
      <c r="N38" s="32">
        <v>920.51</v>
      </c>
      <c r="O38" s="32">
        <v>42.86</v>
      </c>
      <c r="P38" s="32">
        <v>715.04</v>
      </c>
      <c r="Q38" s="27"/>
      <c r="R38" s="32">
        <v>765.18</v>
      </c>
      <c r="S38" s="27"/>
      <c r="T38" s="32">
        <v>604.07000000000005</v>
      </c>
      <c r="U38" s="27"/>
      <c r="V38" s="32">
        <v>645.34</v>
      </c>
      <c r="W38" s="27"/>
      <c r="X38" s="32">
        <v>576.91999999999996</v>
      </c>
      <c r="Y38" s="27"/>
      <c r="Z38" s="30">
        <f t="shared" si="1"/>
        <v>8591.42</v>
      </c>
      <c r="AA38" s="57">
        <f t="shared" si="0"/>
        <v>7.0011168072999863E-3</v>
      </c>
    </row>
    <row r="39" spans="1:27" x14ac:dyDescent="0.35">
      <c r="A39" s="74" t="s">
        <v>51</v>
      </c>
      <c r="B39" s="27"/>
      <c r="C39" s="32">
        <v>599.07000000000005</v>
      </c>
      <c r="D39" s="32">
        <v>19.14</v>
      </c>
      <c r="E39" s="32">
        <v>393.57</v>
      </c>
      <c r="F39" s="27"/>
      <c r="G39" s="32">
        <v>570.99</v>
      </c>
      <c r="H39" s="27"/>
      <c r="I39" s="32">
        <v>651.24</v>
      </c>
      <c r="J39" s="27"/>
      <c r="K39" s="32">
        <v>761.8</v>
      </c>
      <c r="L39" s="27"/>
      <c r="M39" s="32">
        <v>959.31</v>
      </c>
      <c r="N39" s="27"/>
      <c r="O39" s="32">
        <v>848.06</v>
      </c>
      <c r="P39" s="27"/>
      <c r="Q39" s="32">
        <v>738.54</v>
      </c>
      <c r="R39" s="27"/>
      <c r="S39" s="27"/>
      <c r="T39" s="27"/>
      <c r="U39" s="27"/>
      <c r="V39" s="27"/>
      <c r="W39" s="32">
        <v>570.24</v>
      </c>
      <c r="X39" s="27"/>
      <c r="Y39" s="32">
        <v>463.26</v>
      </c>
      <c r="Z39" s="30">
        <f t="shared" si="1"/>
        <v>6575.22</v>
      </c>
      <c r="AA39" s="57">
        <f t="shared" si="0"/>
        <v>5.3581227845565715E-3</v>
      </c>
    </row>
    <row r="40" spans="1:27" x14ac:dyDescent="0.35">
      <c r="A40" s="74" t="s">
        <v>17</v>
      </c>
      <c r="B40" s="32">
        <v>25</v>
      </c>
      <c r="C40" s="27"/>
      <c r="D40" s="27"/>
      <c r="E40" s="27"/>
      <c r="F40" s="27"/>
      <c r="G40" s="27"/>
      <c r="H40" s="32">
        <v>495</v>
      </c>
      <c r="I40" s="27"/>
      <c r="J40" s="27"/>
      <c r="K40" s="32">
        <v>0.03</v>
      </c>
      <c r="L40" s="32">
        <v>5</v>
      </c>
      <c r="M40" s="27"/>
      <c r="N40" s="27"/>
      <c r="O40" s="27"/>
      <c r="P40" s="32">
        <v>766.92</v>
      </c>
      <c r="Q40" s="32">
        <v>269.88</v>
      </c>
      <c r="R40" s="32">
        <v>82.2</v>
      </c>
      <c r="S40" s="32">
        <v>8.5500000000000007</v>
      </c>
      <c r="T40" s="27"/>
      <c r="U40" s="27"/>
      <c r="V40" s="27"/>
      <c r="W40" s="27"/>
      <c r="X40" s="32">
        <v>633</v>
      </c>
      <c r="Y40" s="27"/>
      <c r="Z40" s="30">
        <f t="shared" si="1"/>
        <v>2285.58</v>
      </c>
      <c r="AA40" s="57">
        <f t="shared" si="0"/>
        <v>1.862510801756718E-3</v>
      </c>
    </row>
    <row r="41" spans="1:27" x14ac:dyDescent="0.35">
      <c r="A41" s="74" t="s">
        <v>18</v>
      </c>
      <c r="B41" s="32">
        <v>303.76</v>
      </c>
      <c r="C41" s="32">
        <v>109.76</v>
      </c>
      <c r="D41" s="32">
        <v>343.16</v>
      </c>
      <c r="E41" s="32">
        <v>110.82</v>
      </c>
      <c r="F41" s="32">
        <v>423.36</v>
      </c>
      <c r="G41" s="32">
        <v>154.03</v>
      </c>
      <c r="H41" s="32">
        <v>523.15</v>
      </c>
      <c r="I41" s="32">
        <v>83.21</v>
      </c>
      <c r="J41" s="32">
        <v>619.70000000000005</v>
      </c>
      <c r="K41" s="32">
        <v>125.58</v>
      </c>
      <c r="L41" s="32">
        <v>650.15</v>
      </c>
      <c r="M41" s="32">
        <v>187.98</v>
      </c>
      <c r="N41" s="32">
        <v>840.29</v>
      </c>
      <c r="O41" s="32">
        <v>246.85</v>
      </c>
      <c r="P41" s="32">
        <v>579.85</v>
      </c>
      <c r="Q41" s="32">
        <v>162.03</v>
      </c>
      <c r="R41" s="32">
        <v>471.07</v>
      </c>
      <c r="S41" s="32">
        <v>110.87</v>
      </c>
      <c r="T41" s="32">
        <v>450.92</v>
      </c>
      <c r="U41" s="32">
        <v>92.26</v>
      </c>
      <c r="V41" s="32">
        <v>547.48</v>
      </c>
      <c r="W41" s="32">
        <v>124.83</v>
      </c>
      <c r="X41" s="32">
        <v>652.36</v>
      </c>
      <c r="Y41" s="32">
        <v>104</v>
      </c>
      <c r="Z41" s="30">
        <f t="shared" si="1"/>
        <v>8017.47</v>
      </c>
      <c r="AA41" s="57">
        <f t="shared" si="0"/>
        <v>6.5334070466841832E-3</v>
      </c>
    </row>
    <row r="42" spans="1:27" x14ac:dyDescent="0.35">
      <c r="A42" s="74" t="s">
        <v>19</v>
      </c>
      <c r="B42" s="32">
        <v>1746.72</v>
      </c>
      <c r="C42" s="32">
        <v>592.46</v>
      </c>
      <c r="D42" s="32">
        <v>1495.98</v>
      </c>
      <c r="E42" s="32">
        <v>562.23</v>
      </c>
      <c r="F42" s="32">
        <v>1708.05</v>
      </c>
      <c r="G42" s="32">
        <v>893.61</v>
      </c>
      <c r="H42" s="32">
        <v>1450.08</v>
      </c>
      <c r="I42" s="32">
        <v>854.92</v>
      </c>
      <c r="J42" s="32">
        <v>2038.53</v>
      </c>
      <c r="K42" s="32">
        <v>909.83</v>
      </c>
      <c r="L42" s="32">
        <v>2277.7600000000002</v>
      </c>
      <c r="M42" s="32">
        <v>1172.24</v>
      </c>
      <c r="N42" s="32">
        <v>2198.11</v>
      </c>
      <c r="O42" s="32">
        <v>1195.43</v>
      </c>
      <c r="P42" s="32">
        <v>2146.2199999999998</v>
      </c>
      <c r="Q42" s="32">
        <v>841.28</v>
      </c>
      <c r="R42" s="32">
        <v>1828.43</v>
      </c>
      <c r="S42" s="32">
        <v>915.04</v>
      </c>
      <c r="T42" s="32">
        <v>1565.55</v>
      </c>
      <c r="U42" s="32">
        <v>851.75</v>
      </c>
      <c r="V42" s="32">
        <v>1535.3</v>
      </c>
      <c r="W42" s="32">
        <v>656.03</v>
      </c>
      <c r="X42" s="32">
        <v>1698.38</v>
      </c>
      <c r="Y42" s="32">
        <v>632.61</v>
      </c>
      <c r="Z42" s="30">
        <f t="shared" si="1"/>
        <v>31766.54</v>
      </c>
      <c r="AA42" s="57">
        <f t="shared" si="0"/>
        <v>2.5886437527645877E-2</v>
      </c>
    </row>
    <row r="43" spans="1:27" ht="13.3" thickBot="1" x14ac:dyDescent="0.4">
      <c r="A43" s="75" t="s">
        <v>20</v>
      </c>
      <c r="B43" s="37">
        <v>10864.38</v>
      </c>
      <c r="C43" s="47">
        <v>8004.46</v>
      </c>
      <c r="D43" s="47">
        <v>10885.54</v>
      </c>
      <c r="E43" s="47">
        <v>8923.32</v>
      </c>
      <c r="F43" s="47">
        <v>13113.18</v>
      </c>
      <c r="G43" s="47">
        <v>14154.87</v>
      </c>
      <c r="H43" s="47">
        <v>13288.58</v>
      </c>
      <c r="I43" s="47">
        <v>15541.15</v>
      </c>
      <c r="J43" s="47">
        <v>15259.74</v>
      </c>
      <c r="K43" s="47">
        <v>17105.330000000002</v>
      </c>
      <c r="L43" s="47">
        <v>18374.63</v>
      </c>
      <c r="M43" s="47">
        <v>21845.439999999999</v>
      </c>
      <c r="N43" s="47">
        <v>19053.580000000002</v>
      </c>
      <c r="O43" s="47">
        <v>25332.39</v>
      </c>
      <c r="P43" s="47">
        <v>16962.5</v>
      </c>
      <c r="Q43" s="47">
        <v>19667.47</v>
      </c>
      <c r="R43" s="47">
        <v>14573.44</v>
      </c>
      <c r="S43" s="47">
        <v>15334.09</v>
      </c>
      <c r="T43" s="37">
        <v>12757.27</v>
      </c>
      <c r="U43" s="37">
        <v>12850.22</v>
      </c>
      <c r="V43" s="37">
        <v>11750.81</v>
      </c>
      <c r="W43" s="32">
        <v>10619.72</v>
      </c>
      <c r="X43" s="37">
        <v>11860.56</v>
      </c>
      <c r="Y43" s="32">
        <v>9171.93</v>
      </c>
      <c r="Z43" s="61">
        <f t="shared" si="1"/>
        <v>347294.6</v>
      </c>
      <c r="AA43" s="58">
        <f t="shared" si="0"/>
        <v>0.2830091022374096</v>
      </c>
    </row>
    <row r="44" spans="1:27" ht="13.3" thickBot="1" x14ac:dyDescent="0.4">
      <c r="A44" s="16" t="s">
        <v>31</v>
      </c>
      <c r="B44" s="40">
        <f>SUM(B7:B43)</f>
        <v>49470.939999999995</v>
      </c>
      <c r="C44" s="40">
        <f t="shared" ref="C44:Y44" si="2">SUM(C7:C43)</f>
        <v>25088.19</v>
      </c>
      <c r="D44" s="40">
        <f t="shared" si="2"/>
        <v>49001.270000000004</v>
      </c>
      <c r="E44" s="40">
        <f t="shared" si="2"/>
        <v>25396.44</v>
      </c>
      <c r="F44" s="40">
        <f t="shared" si="2"/>
        <v>57931.990000000005</v>
      </c>
      <c r="G44" s="40">
        <f t="shared" si="2"/>
        <v>35467.64</v>
      </c>
      <c r="H44" s="40">
        <f t="shared" si="2"/>
        <v>62360.430000000015</v>
      </c>
      <c r="I44" s="40">
        <f t="shared" si="2"/>
        <v>37955.89</v>
      </c>
      <c r="J44" s="40">
        <f t="shared" si="2"/>
        <v>72554.410000000018</v>
      </c>
      <c r="K44" s="40">
        <f t="shared" si="2"/>
        <v>44990.03</v>
      </c>
      <c r="L44" s="40">
        <f t="shared" si="2"/>
        <v>83768.11</v>
      </c>
      <c r="M44" s="40">
        <f t="shared" si="2"/>
        <v>53504.130000000005</v>
      </c>
      <c r="N44" s="40">
        <f t="shared" si="2"/>
        <v>87173.8</v>
      </c>
      <c r="O44" s="40">
        <f t="shared" si="2"/>
        <v>59682.67</v>
      </c>
      <c r="P44" s="40">
        <f t="shared" si="2"/>
        <v>77069.59</v>
      </c>
      <c r="Q44" s="40">
        <f t="shared" si="2"/>
        <v>48089.42</v>
      </c>
      <c r="R44" s="41">
        <f t="shared" si="2"/>
        <v>62874.409999999996</v>
      </c>
      <c r="S44" s="55">
        <f t="shared" si="2"/>
        <v>38873.130000000005</v>
      </c>
      <c r="T44" s="40">
        <f t="shared" si="2"/>
        <v>58310.369999999995</v>
      </c>
      <c r="U44" s="40">
        <f t="shared" si="2"/>
        <v>33053.379999999997</v>
      </c>
      <c r="V44" s="40">
        <f t="shared" si="2"/>
        <v>54693.330000000009</v>
      </c>
      <c r="W44" s="40">
        <f t="shared" si="2"/>
        <v>28592.050000000003</v>
      </c>
      <c r="X44" s="40">
        <f t="shared" si="2"/>
        <v>56672.349999999991</v>
      </c>
      <c r="Y44" s="40">
        <f t="shared" si="2"/>
        <v>24575.96</v>
      </c>
      <c r="Z44" s="42">
        <f>SUM(Z7:Z43)</f>
        <v>1227149.9299999997</v>
      </c>
      <c r="AA44" s="43">
        <f t="shared" si="0"/>
        <v>1</v>
      </c>
    </row>
    <row r="45" spans="1:27" x14ac:dyDescent="0.3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  <c r="U45" s="70"/>
      <c r="V45" s="70"/>
      <c r="W45" s="70"/>
      <c r="X45" s="70"/>
      <c r="Y45" s="70"/>
    </row>
    <row r="46" spans="1:27" x14ac:dyDescent="0.35">
      <c r="A46" s="92" t="s">
        <v>57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x14ac:dyDescent="0.35">
      <c r="A47" s="19" t="s">
        <v>56</v>
      </c>
      <c r="Z47" s="13"/>
    </row>
    <row r="48" spans="1:27" x14ac:dyDescent="0.35">
      <c r="Z48" s="89"/>
    </row>
  </sheetData>
  <mergeCells count="16">
    <mergeCell ref="A46:AA46"/>
    <mergeCell ref="P5:Q5"/>
    <mergeCell ref="R5:S5"/>
    <mergeCell ref="T5:U5"/>
    <mergeCell ref="Z5:Z6"/>
    <mergeCell ref="AA5:AA6"/>
    <mergeCell ref="N5:O5"/>
    <mergeCell ref="A5:A6"/>
    <mergeCell ref="B5:C5"/>
    <mergeCell ref="L5:M5"/>
    <mergeCell ref="D5:E5"/>
    <mergeCell ref="F5:G5"/>
    <mergeCell ref="H5:I5"/>
    <mergeCell ref="J5:K5"/>
    <mergeCell ref="V5:W5"/>
    <mergeCell ref="X5:Y5"/>
  </mergeCells>
  <pageMargins left="0.25" right="0.25" top="0.75" bottom="0.75" header="0.3" footer="0.3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C44"/>
  <sheetViews>
    <sheetView tabSelected="1" zoomScale="90" zoomScaleNormal="90" workbookViewId="0">
      <pane xSplit="1" topLeftCell="B1" activePane="topRight" state="frozen"/>
      <selection pane="topRight" activeCell="AB44" sqref="AB44"/>
    </sheetView>
  </sheetViews>
  <sheetFormatPr baseColWidth="10" defaultColWidth="11.3828125" defaultRowHeight="12.9" x14ac:dyDescent="0.35"/>
  <cols>
    <col min="1" max="1" width="36.3828125" style="2" bestFit="1" customWidth="1"/>
    <col min="2" max="2" width="8.84375" style="65" bestFit="1" customWidth="1"/>
    <col min="3" max="3" width="9.3046875" style="66" bestFit="1" customWidth="1"/>
    <col min="4" max="4" width="8.84375" style="65" bestFit="1" customWidth="1"/>
    <col min="5" max="5" width="9.3046875" style="66" bestFit="1" customWidth="1"/>
    <col min="6" max="6" width="10.3828125" style="65" bestFit="1" customWidth="1"/>
    <col min="7" max="7" width="9.3046875" style="66" bestFit="1" customWidth="1"/>
    <col min="8" max="8" width="8.84375" style="65" bestFit="1" customWidth="1"/>
    <col min="9" max="9" width="9.3046875" style="66" bestFit="1" customWidth="1"/>
    <col min="10" max="10" width="8.84375" style="65" bestFit="1" customWidth="1"/>
    <col min="11" max="11" width="9.3046875" style="66" bestFit="1" customWidth="1"/>
    <col min="12" max="12" width="8.84375" style="65" bestFit="1" customWidth="1"/>
    <col min="13" max="13" width="9.3046875" style="66" bestFit="1" customWidth="1"/>
    <col min="14" max="14" width="8.84375" style="65" bestFit="1" customWidth="1"/>
    <col min="15" max="15" width="9.3046875" style="66" bestFit="1" customWidth="1"/>
    <col min="16" max="16" width="8.84375" style="65" bestFit="1" customWidth="1"/>
    <col min="17" max="17" width="9.3046875" style="66" bestFit="1" customWidth="1"/>
    <col min="18" max="18" width="8.84375" style="65" bestFit="1" customWidth="1"/>
    <col min="19" max="19" width="9.3046875" style="66" bestFit="1" customWidth="1"/>
    <col min="20" max="20" width="8.84375" style="66" bestFit="1" customWidth="1"/>
    <col min="21" max="21" width="9.3046875" style="66" bestFit="1" customWidth="1"/>
    <col min="22" max="25" width="9.3046875" style="66" customWidth="1"/>
    <col min="26" max="26" width="9.84375" style="2" bestFit="1" customWidth="1"/>
    <col min="27" max="27" width="10.69140625" style="5" bestFit="1" customWidth="1"/>
    <col min="28" max="28" width="9.84375" style="5" bestFit="1" customWidth="1"/>
    <col min="29" max="29" width="7.84375" style="6" bestFit="1" customWidth="1"/>
    <col min="30" max="30" width="12.53515625" style="2" bestFit="1" customWidth="1"/>
    <col min="31" max="16384" width="11.3828125" style="2"/>
  </cols>
  <sheetData>
    <row r="1" spans="1:29" x14ac:dyDescent="0.35">
      <c r="A1" s="4" t="s">
        <v>63</v>
      </c>
    </row>
    <row r="2" spans="1:29" x14ac:dyDescent="0.35">
      <c r="A2" s="4" t="s">
        <v>65</v>
      </c>
    </row>
    <row r="3" spans="1:29" x14ac:dyDescent="0.35">
      <c r="A3" s="18" t="s">
        <v>77</v>
      </c>
      <c r="B3" s="67" t="s">
        <v>55</v>
      </c>
      <c r="C3" s="68" t="s">
        <v>75</v>
      </c>
      <c r="F3" s="76">
        <f ca="1">TODAY()</f>
        <v>44907</v>
      </c>
    </row>
    <row r="4" spans="1:29" ht="13.3" thickBot="1" x14ac:dyDescent="0.4"/>
    <row r="5" spans="1:29" ht="21.75" customHeight="1" thickBot="1" x14ac:dyDescent="0.4">
      <c r="A5" s="99" t="s">
        <v>30</v>
      </c>
      <c r="B5" s="94" t="s">
        <v>1</v>
      </c>
      <c r="C5" s="104"/>
      <c r="D5" s="105" t="s">
        <v>22</v>
      </c>
      <c r="E5" s="104"/>
      <c r="F5" s="94" t="s">
        <v>23</v>
      </c>
      <c r="G5" s="104"/>
      <c r="H5" s="105" t="s">
        <v>24</v>
      </c>
      <c r="I5" s="104"/>
      <c r="J5" s="105" t="s">
        <v>25</v>
      </c>
      <c r="K5" s="104"/>
      <c r="L5" s="105" t="s">
        <v>26</v>
      </c>
      <c r="M5" s="104"/>
      <c r="N5" s="105" t="s">
        <v>27</v>
      </c>
      <c r="O5" s="104"/>
      <c r="P5" s="105" t="s">
        <v>28</v>
      </c>
      <c r="Q5" s="104"/>
      <c r="R5" s="94" t="s">
        <v>29</v>
      </c>
      <c r="S5" s="101"/>
      <c r="T5" s="94" t="s">
        <v>42</v>
      </c>
      <c r="U5" s="101"/>
      <c r="V5" s="94" t="s">
        <v>72</v>
      </c>
      <c r="W5" s="101"/>
      <c r="X5" s="94" t="s">
        <v>73</v>
      </c>
      <c r="Y5" s="101"/>
      <c r="Z5" s="102" t="s">
        <v>41</v>
      </c>
      <c r="AA5" s="103"/>
      <c r="AB5" s="95" t="s">
        <v>31</v>
      </c>
      <c r="AC5" s="97" t="s">
        <v>52</v>
      </c>
    </row>
    <row r="6" spans="1:29" ht="21.75" customHeight="1" thickBot="1" x14ac:dyDescent="0.4">
      <c r="A6" s="100"/>
      <c r="B6" s="64" t="s">
        <v>58</v>
      </c>
      <c r="C6" s="14" t="s">
        <v>59</v>
      </c>
      <c r="D6" s="64" t="s">
        <v>58</v>
      </c>
      <c r="E6" s="14" t="s">
        <v>59</v>
      </c>
      <c r="F6" s="64" t="s">
        <v>58</v>
      </c>
      <c r="G6" s="14" t="s">
        <v>59</v>
      </c>
      <c r="H6" s="64" t="s">
        <v>58</v>
      </c>
      <c r="I6" s="14" t="s">
        <v>59</v>
      </c>
      <c r="J6" s="64" t="s">
        <v>58</v>
      </c>
      <c r="K6" s="14" t="s">
        <v>59</v>
      </c>
      <c r="L6" s="64" t="s">
        <v>58</v>
      </c>
      <c r="M6" s="14" t="s">
        <v>59</v>
      </c>
      <c r="N6" s="64" t="s">
        <v>58</v>
      </c>
      <c r="O6" s="14" t="s">
        <v>59</v>
      </c>
      <c r="P6" s="64" t="s">
        <v>58</v>
      </c>
      <c r="Q6" s="14" t="s">
        <v>59</v>
      </c>
      <c r="R6" s="64" t="s">
        <v>58</v>
      </c>
      <c r="S6" s="14" t="s">
        <v>59</v>
      </c>
      <c r="T6" s="64" t="s">
        <v>58</v>
      </c>
      <c r="U6" s="14" t="s">
        <v>59</v>
      </c>
      <c r="V6" s="64" t="s">
        <v>58</v>
      </c>
      <c r="W6" s="14" t="s">
        <v>59</v>
      </c>
      <c r="X6" s="64" t="s">
        <v>58</v>
      </c>
      <c r="Y6" s="14" t="s">
        <v>59</v>
      </c>
      <c r="Z6" s="77" t="s">
        <v>38</v>
      </c>
      <c r="AA6" s="78" t="s">
        <v>39</v>
      </c>
      <c r="AB6" s="96"/>
      <c r="AC6" s="98"/>
    </row>
    <row r="7" spans="1:29" x14ac:dyDescent="0.35">
      <c r="A7" s="9" t="s">
        <v>0</v>
      </c>
      <c r="B7" s="20">
        <v>9256.0700000000015</v>
      </c>
      <c r="C7" s="20" t="s">
        <v>40</v>
      </c>
      <c r="D7" s="20">
        <v>6789.37</v>
      </c>
      <c r="E7" s="20" t="s">
        <v>40</v>
      </c>
      <c r="F7" s="20">
        <v>9382.6900000000023</v>
      </c>
      <c r="G7" s="23" t="s">
        <v>40</v>
      </c>
      <c r="H7" s="21">
        <v>9645.9400000000023</v>
      </c>
      <c r="I7" s="22" t="s">
        <v>40</v>
      </c>
      <c r="J7" s="22">
        <v>10962.990000000003</v>
      </c>
      <c r="K7" s="23" t="s">
        <v>40</v>
      </c>
      <c r="L7" s="21">
        <v>11729.18</v>
      </c>
      <c r="M7" s="23" t="s">
        <v>40</v>
      </c>
      <c r="N7" s="21">
        <v>13555.41</v>
      </c>
      <c r="O7" s="22" t="s">
        <v>40</v>
      </c>
      <c r="P7" s="22">
        <v>11158.99</v>
      </c>
      <c r="Q7" s="23" t="s">
        <v>40</v>
      </c>
      <c r="R7" s="20">
        <v>9996.94</v>
      </c>
      <c r="S7" s="44" t="s">
        <v>40</v>
      </c>
      <c r="T7" s="45">
        <v>9637.73</v>
      </c>
      <c r="U7" s="45" t="s">
        <v>40</v>
      </c>
      <c r="V7" s="45">
        <v>8483.86</v>
      </c>
      <c r="W7" s="45">
        <v>66.84</v>
      </c>
      <c r="X7" s="45">
        <v>7262.98</v>
      </c>
      <c r="Y7" s="45">
        <v>452.98</v>
      </c>
      <c r="Z7" s="79">
        <f>SUM(B7,D7,F7,H7,J7,L7,N7,P7,R7,T7,V7,X7)</f>
        <v>117862.15000000001</v>
      </c>
      <c r="AA7" s="80">
        <f>SUM(C7,E7,G7,I7,K7,M7,O7,Q7,S7,U7,W7,Y7)</f>
        <v>519.82000000000005</v>
      </c>
      <c r="AB7" s="25">
        <f>SUM(Z7:AA7)</f>
        <v>118381.97000000002</v>
      </c>
      <c r="AC7" s="26">
        <f>+Z7/$Z$38</f>
        <v>0.1560982614936175</v>
      </c>
    </row>
    <row r="8" spans="1:29" x14ac:dyDescent="0.35">
      <c r="A8" s="10" t="s">
        <v>2</v>
      </c>
      <c r="B8" s="32">
        <v>335.69</v>
      </c>
      <c r="C8" s="32" t="s">
        <v>40</v>
      </c>
      <c r="D8" s="32">
        <v>357.52</v>
      </c>
      <c r="E8" s="32" t="s">
        <v>40</v>
      </c>
      <c r="F8" s="32">
        <v>513.9</v>
      </c>
      <c r="G8" s="28" t="s">
        <v>40</v>
      </c>
      <c r="H8" s="32">
        <v>428.92</v>
      </c>
      <c r="I8" s="32" t="s">
        <v>40</v>
      </c>
      <c r="J8" s="32">
        <v>538.55999999999995</v>
      </c>
      <c r="K8" s="32" t="s">
        <v>40</v>
      </c>
      <c r="L8" s="32">
        <v>672.07999999999993</v>
      </c>
      <c r="M8" s="32" t="s">
        <v>40</v>
      </c>
      <c r="N8" s="32">
        <v>756.57</v>
      </c>
      <c r="O8" s="32">
        <v>68.599999999999994</v>
      </c>
      <c r="P8" s="32">
        <v>669.14</v>
      </c>
      <c r="Q8" s="32">
        <v>21.76</v>
      </c>
      <c r="R8" s="32">
        <v>587.6</v>
      </c>
      <c r="S8" s="28" t="s">
        <v>40</v>
      </c>
      <c r="T8" s="28">
        <v>612.1</v>
      </c>
      <c r="U8" s="29" t="s">
        <v>40</v>
      </c>
      <c r="V8" s="32">
        <v>828.02</v>
      </c>
      <c r="W8" s="32" t="s">
        <v>40</v>
      </c>
      <c r="X8" s="32">
        <v>597.79999999999995</v>
      </c>
      <c r="Y8" s="32">
        <v>7.26</v>
      </c>
      <c r="Z8" s="81">
        <f t="shared" ref="Z8:Z37" si="0">SUM(B8,D8,F8,H8,J8,L8,N8,P8,R8,T8,V8,X8)</f>
        <v>6897.9000000000005</v>
      </c>
      <c r="AA8" s="82">
        <f t="shared" ref="AA8:AA37" si="1">SUM(C8,E8,G8,I8,K8,M8,O8,Q8,S8,U8,W8,Y8)</f>
        <v>97.62</v>
      </c>
      <c r="AB8" s="30">
        <f t="shared" ref="AB8:AB37" si="2">SUM(Z8:AA8)</f>
        <v>6995.52</v>
      </c>
      <c r="AC8" s="31">
        <f t="shared" ref="AC8:AC38" si="3">+Z8/$Z$38</f>
        <v>9.1356741579618587E-3</v>
      </c>
    </row>
    <row r="9" spans="1:29" x14ac:dyDescent="0.35">
      <c r="A9" s="10" t="s">
        <v>62</v>
      </c>
      <c r="B9" s="32">
        <v>10121.09</v>
      </c>
      <c r="C9" s="32" t="s">
        <v>40</v>
      </c>
      <c r="D9" s="32">
        <v>10454.44</v>
      </c>
      <c r="E9" s="32" t="s">
        <v>40</v>
      </c>
      <c r="F9" s="32">
        <v>11643.28</v>
      </c>
      <c r="G9" s="32">
        <v>161.16</v>
      </c>
      <c r="H9" s="32">
        <v>12194.12</v>
      </c>
      <c r="I9" s="32">
        <v>294.83999999999997</v>
      </c>
      <c r="J9" s="32">
        <v>16435.68</v>
      </c>
      <c r="K9" s="32">
        <v>362.18</v>
      </c>
      <c r="L9" s="32">
        <v>17082.82</v>
      </c>
      <c r="M9" s="32">
        <v>2069.4299999999998</v>
      </c>
      <c r="N9" s="32">
        <v>19997.259999999998</v>
      </c>
      <c r="O9" s="32">
        <v>2209.2800000000002</v>
      </c>
      <c r="P9" s="32">
        <v>15524.05</v>
      </c>
      <c r="Q9" s="32">
        <v>3596.78</v>
      </c>
      <c r="R9" s="32">
        <v>13923.69</v>
      </c>
      <c r="S9" s="32">
        <v>1688.46</v>
      </c>
      <c r="T9" s="32">
        <v>13864.2</v>
      </c>
      <c r="U9" s="33">
        <v>800.82</v>
      </c>
      <c r="V9" s="32">
        <v>13357.22</v>
      </c>
      <c r="W9" s="32" t="s">
        <v>40</v>
      </c>
      <c r="X9" s="32">
        <v>14052.6</v>
      </c>
      <c r="Y9" s="32">
        <v>472.84</v>
      </c>
      <c r="Z9" s="81">
        <f t="shared" si="0"/>
        <v>168650.45</v>
      </c>
      <c r="AA9" s="83">
        <f t="shared" si="1"/>
        <v>11655.79</v>
      </c>
      <c r="AB9" s="30">
        <f t="shared" si="2"/>
        <v>180306.24000000002</v>
      </c>
      <c r="AC9" s="31">
        <f t="shared" si="3"/>
        <v>0.22336298841584226</v>
      </c>
    </row>
    <row r="10" spans="1:29" x14ac:dyDescent="0.35">
      <c r="A10" s="10" t="s">
        <v>32</v>
      </c>
      <c r="B10" s="32">
        <v>520.1</v>
      </c>
      <c r="C10" s="32" t="s">
        <v>40</v>
      </c>
      <c r="D10" s="32">
        <v>319.66000000000003</v>
      </c>
      <c r="E10" s="32" t="s">
        <v>40</v>
      </c>
      <c r="F10" s="32">
        <v>502.2</v>
      </c>
      <c r="G10" s="32" t="s">
        <v>40</v>
      </c>
      <c r="H10" s="32">
        <v>480.94</v>
      </c>
      <c r="I10" s="32" t="s">
        <v>40</v>
      </c>
      <c r="J10" s="32">
        <v>415.1</v>
      </c>
      <c r="K10" s="32" t="s">
        <v>40</v>
      </c>
      <c r="L10" s="32">
        <v>505.1</v>
      </c>
      <c r="M10" s="32" t="s">
        <v>40</v>
      </c>
      <c r="N10" s="32">
        <v>480.86</v>
      </c>
      <c r="O10" s="32" t="s">
        <v>40</v>
      </c>
      <c r="P10" s="32">
        <v>410.8</v>
      </c>
      <c r="Q10" s="32" t="s">
        <v>40</v>
      </c>
      <c r="R10" s="32">
        <v>485.16</v>
      </c>
      <c r="S10" s="32" t="s">
        <v>40</v>
      </c>
      <c r="T10" s="32">
        <v>415.12</v>
      </c>
      <c r="U10" s="33" t="s">
        <v>40</v>
      </c>
      <c r="V10" s="32">
        <v>388.38</v>
      </c>
      <c r="W10" s="32" t="s">
        <v>40</v>
      </c>
      <c r="X10" s="32">
        <v>372.58</v>
      </c>
      <c r="Y10" s="32" t="s">
        <v>40</v>
      </c>
      <c r="Z10" s="81">
        <f t="shared" si="0"/>
        <v>5296</v>
      </c>
      <c r="AA10" s="83">
        <f t="shared" si="1"/>
        <v>0</v>
      </c>
      <c r="AB10" s="30">
        <f t="shared" si="2"/>
        <v>5296</v>
      </c>
      <c r="AC10" s="31">
        <f t="shared" si="3"/>
        <v>7.0140956436837293E-3</v>
      </c>
    </row>
    <row r="11" spans="1:29" x14ac:dyDescent="0.35">
      <c r="A11" s="10" t="s">
        <v>33</v>
      </c>
      <c r="B11" s="32">
        <v>89.94</v>
      </c>
      <c r="C11" s="32" t="s">
        <v>40</v>
      </c>
      <c r="D11" s="32">
        <v>134.80000000000001</v>
      </c>
      <c r="E11" s="32" t="s">
        <v>40</v>
      </c>
      <c r="F11" s="32">
        <v>181.56</v>
      </c>
      <c r="G11" s="32" t="s">
        <v>40</v>
      </c>
      <c r="H11" s="32">
        <v>202.04</v>
      </c>
      <c r="I11" s="32" t="s">
        <v>40</v>
      </c>
      <c r="J11" s="32">
        <v>201.8</v>
      </c>
      <c r="K11" s="32" t="s">
        <v>40</v>
      </c>
      <c r="L11" s="32">
        <v>366.15999999999997</v>
      </c>
      <c r="M11" s="32" t="s">
        <v>40</v>
      </c>
      <c r="N11" s="32">
        <v>371.47</v>
      </c>
      <c r="O11" s="32">
        <v>45.48</v>
      </c>
      <c r="P11" s="32">
        <v>255.84</v>
      </c>
      <c r="Q11" s="32" t="s">
        <v>40</v>
      </c>
      <c r="R11" s="32">
        <v>194.37</v>
      </c>
      <c r="S11" s="32" t="s">
        <v>40</v>
      </c>
      <c r="T11" s="32">
        <v>125.36</v>
      </c>
      <c r="U11" s="33" t="s">
        <v>40</v>
      </c>
      <c r="V11" s="32">
        <v>157.44</v>
      </c>
      <c r="W11" s="32" t="s">
        <v>40</v>
      </c>
      <c r="X11" s="32">
        <v>152.43</v>
      </c>
      <c r="Y11" s="32">
        <v>46.1</v>
      </c>
      <c r="Z11" s="81">
        <f t="shared" si="0"/>
        <v>2433.21</v>
      </c>
      <c r="AA11" s="83">
        <f t="shared" si="1"/>
        <v>91.58</v>
      </c>
      <c r="AB11" s="30">
        <f t="shared" si="2"/>
        <v>2524.79</v>
      </c>
      <c r="AC11" s="31">
        <f t="shared" si="3"/>
        <v>3.2225769752960137E-3</v>
      </c>
    </row>
    <row r="12" spans="1:29" x14ac:dyDescent="0.35">
      <c r="A12" s="10" t="s">
        <v>44</v>
      </c>
      <c r="B12" s="32">
        <v>116.7</v>
      </c>
      <c r="C12" s="32" t="s">
        <v>40</v>
      </c>
      <c r="D12" s="32">
        <v>92.98</v>
      </c>
      <c r="E12" s="32" t="s">
        <v>40</v>
      </c>
      <c r="F12" s="32">
        <v>140.47999999999999</v>
      </c>
      <c r="G12" s="32" t="s">
        <v>40</v>
      </c>
      <c r="H12" s="32">
        <v>140.66</v>
      </c>
      <c r="I12" s="32" t="s">
        <v>40</v>
      </c>
      <c r="J12" s="32">
        <v>186.84</v>
      </c>
      <c r="K12" s="32" t="s">
        <v>40</v>
      </c>
      <c r="L12" s="32">
        <v>186.92</v>
      </c>
      <c r="M12" s="32" t="s">
        <v>40</v>
      </c>
      <c r="N12" s="32">
        <v>258.81</v>
      </c>
      <c r="O12" s="32" t="s">
        <v>40</v>
      </c>
      <c r="P12" s="32">
        <v>184.92</v>
      </c>
      <c r="Q12" s="32" t="s">
        <v>40</v>
      </c>
      <c r="R12" s="32">
        <v>141.13999999999999</v>
      </c>
      <c r="S12" s="32" t="s">
        <v>40</v>
      </c>
      <c r="T12" s="32" t="s">
        <v>40</v>
      </c>
      <c r="U12" s="33" t="s">
        <v>40</v>
      </c>
      <c r="V12" s="32">
        <v>93.23</v>
      </c>
      <c r="W12" s="32" t="s">
        <v>40</v>
      </c>
      <c r="X12" s="32">
        <v>126.42</v>
      </c>
      <c r="Y12" s="32" t="s">
        <v>40</v>
      </c>
      <c r="Z12" s="81">
        <f t="shared" si="0"/>
        <v>1669.1</v>
      </c>
      <c r="AA12" s="83">
        <f t="shared" si="1"/>
        <v>0</v>
      </c>
      <c r="AB12" s="30">
        <f t="shared" si="2"/>
        <v>1669.1</v>
      </c>
      <c r="AC12" s="31">
        <f t="shared" si="3"/>
        <v>2.2105791236541753E-3</v>
      </c>
    </row>
    <row r="13" spans="1:29" x14ac:dyDescent="0.35">
      <c r="A13" s="10" t="s">
        <v>34</v>
      </c>
      <c r="B13" s="32">
        <v>45.9</v>
      </c>
      <c r="C13" s="32" t="s">
        <v>40</v>
      </c>
      <c r="D13" s="32">
        <v>22.48</v>
      </c>
      <c r="E13" s="32" t="s">
        <v>40</v>
      </c>
      <c r="F13" s="32">
        <v>70.460000000000008</v>
      </c>
      <c r="G13" s="32" t="s">
        <v>40</v>
      </c>
      <c r="H13" s="32">
        <v>23.52</v>
      </c>
      <c r="I13" s="32" t="s">
        <v>40</v>
      </c>
      <c r="J13" s="32">
        <v>23.24</v>
      </c>
      <c r="K13" s="32" t="s">
        <v>40</v>
      </c>
      <c r="L13" s="32">
        <v>23.24</v>
      </c>
      <c r="M13" s="32" t="s">
        <v>40</v>
      </c>
      <c r="N13" s="27"/>
      <c r="O13" s="27"/>
      <c r="P13" s="32">
        <v>24.62</v>
      </c>
      <c r="Q13" s="32" t="s">
        <v>40</v>
      </c>
      <c r="R13" s="32">
        <v>24.76</v>
      </c>
      <c r="S13" s="32" t="s">
        <v>40</v>
      </c>
      <c r="T13" s="32">
        <v>47.9</v>
      </c>
      <c r="U13" s="33" t="s">
        <v>40</v>
      </c>
      <c r="V13" s="27"/>
      <c r="W13" s="27"/>
      <c r="X13" s="27"/>
      <c r="Y13" s="27"/>
      <c r="Z13" s="81">
        <f t="shared" si="0"/>
        <v>306.12</v>
      </c>
      <c r="AA13" s="83">
        <f t="shared" si="1"/>
        <v>0</v>
      </c>
      <c r="AB13" s="30">
        <f t="shared" si="2"/>
        <v>306.12</v>
      </c>
      <c r="AC13" s="31">
        <f t="shared" si="3"/>
        <v>4.0542956163981556E-4</v>
      </c>
    </row>
    <row r="14" spans="1:29" x14ac:dyDescent="0.35">
      <c r="A14" s="10" t="s">
        <v>35</v>
      </c>
      <c r="B14" s="32">
        <v>186.58</v>
      </c>
      <c r="C14" s="32" t="s">
        <v>40</v>
      </c>
      <c r="D14" s="32">
        <v>141.36000000000001</v>
      </c>
      <c r="E14" s="32" t="s">
        <v>40</v>
      </c>
      <c r="F14" s="32">
        <v>190.28</v>
      </c>
      <c r="G14" s="32" t="s">
        <v>40</v>
      </c>
      <c r="H14" s="32">
        <v>237.66</v>
      </c>
      <c r="I14" s="32" t="s">
        <v>40</v>
      </c>
      <c r="J14" s="32">
        <v>261.14</v>
      </c>
      <c r="K14" s="32" t="s">
        <v>40</v>
      </c>
      <c r="L14" s="32">
        <v>331.9</v>
      </c>
      <c r="M14" s="32" t="s">
        <v>40</v>
      </c>
      <c r="N14" s="32">
        <v>356.35999999999996</v>
      </c>
      <c r="O14" s="32" t="s">
        <v>40</v>
      </c>
      <c r="P14" s="32">
        <v>259.86</v>
      </c>
      <c r="Q14" s="32" t="s">
        <v>40</v>
      </c>
      <c r="R14" s="32">
        <v>237.66</v>
      </c>
      <c r="S14" s="32" t="s">
        <v>40</v>
      </c>
      <c r="T14" s="32">
        <v>166.54</v>
      </c>
      <c r="U14" s="33" t="s">
        <v>40</v>
      </c>
      <c r="V14" s="32">
        <v>165.02</v>
      </c>
      <c r="W14" s="32" t="s">
        <v>40</v>
      </c>
      <c r="X14" s="32">
        <v>185.02</v>
      </c>
      <c r="Y14" s="32" t="s">
        <v>40</v>
      </c>
      <c r="Z14" s="81">
        <f t="shared" si="0"/>
        <v>2719.3799999999997</v>
      </c>
      <c r="AA14" s="83">
        <f t="shared" si="1"/>
        <v>0</v>
      </c>
      <c r="AB14" s="30">
        <f t="shared" si="2"/>
        <v>2719.3799999999997</v>
      </c>
      <c r="AC14" s="31">
        <f t="shared" si="3"/>
        <v>3.6015844810273145E-3</v>
      </c>
    </row>
    <row r="15" spans="1:29" x14ac:dyDescent="0.35">
      <c r="A15" s="10" t="s">
        <v>36</v>
      </c>
      <c r="B15" s="32">
        <v>134.06</v>
      </c>
      <c r="C15" s="32" t="s">
        <v>40</v>
      </c>
      <c r="D15" s="32">
        <v>114.42</v>
      </c>
      <c r="E15" s="32" t="s">
        <v>40</v>
      </c>
      <c r="F15" s="32">
        <v>114.32</v>
      </c>
      <c r="G15" s="32" t="s">
        <v>40</v>
      </c>
      <c r="H15" s="32">
        <v>139.13999999999999</v>
      </c>
      <c r="I15" s="32" t="s">
        <v>40</v>
      </c>
      <c r="J15" s="32">
        <v>164</v>
      </c>
      <c r="K15" s="32" t="s">
        <v>40</v>
      </c>
      <c r="L15" s="32">
        <v>225.63</v>
      </c>
      <c r="M15" s="32" t="s">
        <v>40</v>
      </c>
      <c r="N15" s="32">
        <v>251.24</v>
      </c>
      <c r="O15" s="32" t="s">
        <v>40</v>
      </c>
      <c r="P15" s="32">
        <v>247.34</v>
      </c>
      <c r="Q15" s="32" t="s">
        <v>40</v>
      </c>
      <c r="R15" s="32">
        <v>136.12</v>
      </c>
      <c r="S15" s="32" t="s">
        <v>40</v>
      </c>
      <c r="T15" s="32">
        <v>139.71</v>
      </c>
      <c r="U15" s="33" t="s">
        <v>40</v>
      </c>
      <c r="V15" s="32">
        <v>114.83</v>
      </c>
      <c r="W15" s="32" t="s">
        <v>40</v>
      </c>
      <c r="X15" s="32">
        <v>228.81</v>
      </c>
      <c r="Y15" s="32" t="s">
        <v>40</v>
      </c>
      <c r="Z15" s="81">
        <f t="shared" si="0"/>
        <v>2009.62</v>
      </c>
      <c r="AA15" s="83">
        <f t="shared" si="1"/>
        <v>0</v>
      </c>
      <c r="AB15" s="30">
        <f t="shared" si="2"/>
        <v>2009.62</v>
      </c>
      <c r="AC15" s="31">
        <f t="shared" si="3"/>
        <v>2.6615685210460149E-3</v>
      </c>
    </row>
    <row r="16" spans="1:29" x14ac:dyDescent="0.35">
      <c r="A16" s="10" t="s">
        <v>43</v>
      </c>
      <c r="B16" s="32">
        <v>11.41</v>
      </c>
      <c r="C16" s="32" t="s">
        <v>40</v>
      </c>
      <c r="D16" s="27"/>
      <c r="E16" s="27"/>
      <c r="F16" s="32">
        <v>9.61</v>
      </c>
      <c r="G16" s="32" t="s">
        <v>40</v>
      </c>
      <c r="H16" s="32">
        <v>13.62</v>
      </c>
      <c r="I16" s="32" t="s">
        <v>40</v>
      </c>
      <c r="J16" s="32">
        <v>10.25</v>
      </c>
      <c r="K16" s="32" t="s">
        <v>40</v>
      </c>
      <c r="L16" s="32">
        <v>25.65</v>
      </c>
      <c r="M16" s="32" t="s">
        <v>40</v>
      </c>
      <c r="N16" s="32">
        <v>30.66</v>
      </c>
      <c r="O16" s="32" t="s">
        <v>40</v>
      </c>
      <c r="P16" s="32">
        <v>27.86</v>
      </c>
      <c r="Q16" s="32" t="s">
        <v>40</v>
      </c>
      <c r="R16" s="32">
        <v>15.99</v>
      </c>
      <c r="S16" s="32" t="s">
        <v>40</v>
      </c>
      <c r="T16" s="32">
        <v>5.67</v>
      </c>
      <c r="U16" s="33" t="s">
        <v>40</v>
      </c>
      <c r="V16" s="32">
        <v>11.95</v>
      </c>
      <c r="W16" s="32" t="s">
        <v>40</v>
      </c>
      <c r="X16" s="32">
        <v>10.92</v>
      </c>
      <c r="Y16" s="32" t="s">
        <v>40</v>
      </c>
      <c r="Z16" s="81">
        <f t="shared" si="0"/>
        <v>173.58999999999997</v>
      </c>
      <c r="AA16" s="83">
        <f t="shared" si="1"/>
        <v>0</v>
      </c>
      <c r="AB16" s="30">
        <f t="shared" si="2"/>
        <v>173.58999999999997</v>
      </c>
      <c r="AC16" s="31">
        <f t="shared" si="3"/>
        <v>2.2990499674982221E-4</v>
      </c>
    </row>
    <row r="17" spans="1:29" x14ac:dyDescent="0.35">
      <c r="A17" s="10" t="s">
        <v>37</v>
      </c>
      <c r="B17" s="32">
        <v>45.28</v>
      </c>
      <c r="C17" s="32" t="s">
        <v>40</v>
      </c>
      <c r="D17" s="32">
        <v>21.98</v>
      </c>
      <c r="E17" s="32" t="s">
        <v>40</v>
      </c>
      <c r="F17" s="32">
        <v>46.4</v>
      </c>
      <c r="G17" s="32" t="s">
        <v>40</v>
      </c>
      <c r="H17" s="32">
        <v>46.22</v>
      </c>
      <c r="I17" s="32" t="s">
        <v>40</v>
      </c>
      <c r="J17" s="32">
        <v>93.32</v>
      </c>
      <c r="K17" s="32" t="s">
        <v>40</v>
      </c>
      <c r="L17" s="32">
        <v>92.46</v>
      </c>
      <c r="M17" s="32" t="s">
        <v>40</v>
      </c>
      <c r="N17" s="32">
        <v>93.7</v>
      </c>
      <c r="O17" s="32" t="s">
        <v>40</v>
      </c>
      <c r="P17" s="32">
        <v>93.62</v>
      </c>
      <c r="Q17" s="32" t="s">
        <v>40</v>
      </c>
      <c r="R17" s="32">
        <v>70.680000000000007</v>
      </c>
      <c r="S17" s="32" t="s">
        <v>40</v>
      </c>
      <c r="T17" s="32">
        <v>69.84</v>
      </c>
      <c r="U17" s="33" t="s">
        <v>40</v>
      </c>
      <c r="V17" s="32">
        <v>23.14</v>
      </c>
      <c r="W17" s="32" t="s">
        <v>40</v>
      </c>
      <c r="X17" s="32">
        <v>45.66</v>
      </c>
      <c r="Y17" s="32" t="s">
        <v>40</v>
      </c>
      <c r="Z17" s="81">
        <f t="shared" si="0"/>
        <v>742.30000000000007</v>
      </c>
      <c r="AA17" s="83">
        <f t="shared" si="1"/>
        <v>0</v>
      </c>
      <c r="AB17" s="30">
        <f t="shared" si="2"/>
        <v>742.30000000000007</v>
      </c>
      <c r="AC17" s="31">
        <f t="shared" si="3"/>
        <v>9.831123860095227E-4</v>
      </c>
    </row>
    <row r="18" spans="1:29" x14ac:dyDescent="0.35">
      <c r="A18" s="10" t="s">
        <v>3</v>
      </c>
      <c r="B18" s="32">
        <v>445.7</v>
      </c>
      <c r="C18" s="32" t="s">
        <v>40</v>
      </c>
      <c r="D18" s="32">
        <v>611.98</v>
      </c>
      <c r="E18" s="32" t="s">
        <v>40</v>
      </c>
      <c r="F18" s="32">
        <v>713.14</v>
      </c>
      <c r="G18" s="32" t="s">
        <v>40</v>
      </c>
      <c r="H18" s="32">
        <v>811.16</v>
      </c>
      <c r="I18" s="32" t="s">
        <v>40</v>
      </c>
      <c r="J18" s="32">
        <v>1134.72</v>
      </c>
      <c r="K18" s="32" t="s">
        <v>40</v>
      </c>
      <c r="L18" s="32">
        <v>1627.55</v>
      </c>
      <c r="M18" s="32" t="s">
        <v>40</v>
      </c>
      <c r="N18" s="32">
        <v>1446.59</v>
      </c>
      <c r="O18" s="32">
        <v>189.98</v>
      </c>
      <c r="P18" s="32">
        <v>579.12</v>
      </c>
      <c r="Q18" s="32">
        <v>260.76</v>
      </c>
      <c r="R18" s="32">
        <v>696.18</v>
      </c>
      <c r="S18" s="32">
        <v>71.819999999999993</v>
      </c>
      <c r="T18" s="32">
        <v>568.19000000000005</v>
      </c>
      <c r="U18" s="33">
        <v>119.26</v>
      </c>
      <c r="V18" s="32">
        <v>592.94000000000005</v>
      </c>
      <c r="W18" s="32" t="s">
        <v>40</v>
      </c>
      <c r="X18" s="32">
        <v>512.66999999999996</v>
      </c>
      <c r="Y18" s="32">
        <v>105.3</v>
      </c>
      <c r="Z18" s="81">
        <f t="shared" si="0"/>
        <v>9739.94</v>
      </c>
      <c r="AA18" s="83">
        <f t="shared" si="1"/>
        <v>747.11999999999989</v>
      </c>
      <c r="AB18" s="30">
        <f t="shared" si="2"/>
        <v>10487.060000000001</v>
      </c>
      <c r="AC18" s="31">
        <f t="shared" si="3"/>
        <v>1.2899711239377059E-2</v>
      </c>
    </row>
    <row r="19" spans="1:29" x14ac:dyDescent="0.35">
      <c r="A19" s="10" t="s">
        <v>4</v>
      </c>
      <c r="B19" s="32">
        <v>170.58</v>
      </c>
      <c r="C19" s="32" t="s">
        <v>40</v>
      </c>
      <c r="D19" s="32">
        <v>261.06</v>
      </c>
      <c r="E19" s="32" t="s">
        <v>40</v>
      </c>
      <c r="F19" s="32">
        <v>311.16000000000003</v>
      </c>
      <c r="G19" s="32" t="s">
        <v>40</v>
      </c>
      <c r="H19" s="32">
        <v>289.78000000000003</v>
      </c>
      <c r="I19" s="32" t="s">
        <v>40</v>
      </c>
      <c r="J19" s="32">
        <v>306.7</v>
      </c>
      <c r="K19" s="32">
        <v>162.22</v>
      </c>
      <c r="L19" s="32">
        <v>242.7</v>
      </c>
      <c r="M19" s="32">
        <v>138.54</v>
      </c>
      <c r="N19" s="32">
        <v>217.86</v>
      </c>
      <c r="O19" s="32">
        <v>277.66000000000003</v>
      </c>
      <c r="P19" s="32">
        <v>217.58</v>
      </c>
      <c r="Q19" s="32">
        <v>371.2</v>
      </c>
      <c r="R19" s="32">
        <v>272.02</v>
      </c>
      <c r="S19" s="32">
        <v>184.7</v>
      </c>
      <c r="T19" s="32">
        <v>202.12</v>
      </c>
      <c r="U19" s="33">
        <v>250.86</v>
      </c>
      <c r="V19" s="32">
        <v>201.14</v>
      </c>
      <c r="W19" s="32">
        <v>227.98</v>
      </c>
      <c r="X19" s="32">
        <v>219.22</v>
      </c>
      <c r="Y19" s="32">
        <v>115.22</v>
      </c>
      <c r="Z19" s="81">
        <f t="shared" si="0"/>
        <v>2911.9199999999996</v>
      </c>
      <c r="AA19" s="83">
        <f t="shared" si="1"/>
        <v>1728.3800000000003</v>
      </c>
      <c r="AB19" s="30">
        <f t="shared" si="2"/>
        <v>4640.3</v>
      </c>
      <c r="AC19" s="31">
        <f t="shared" si="3"/>
        <v>3.85658711985565E-3</v>
      </c>
    </row>
    <row r="20" spans="1:29" x14ac:dyDescent="0.35">
      <c r="A20" s="10" t="s">
        <v>5</v>
      </c>
      <c r="B20" s="32">
        <v>1791.6399999999999</v>
      </c>
      <c r="C20" s="32" t="s">
        <v>40</v>
      </c>
      <c r="D20" s="32">
        <v>1972.68</v>
      </c>
      <c r="E20" s="32" t="s">
        <v>40</v>
      </c>
      <c r="F20" s="32">
        <v>2251.54</v>
      </c>
      <c r="G20" s="32" t="s">
        <v>40</v>
      </c>
      <c r="H20" s="32">
        <v>2411.5199999999995</v>
      </c>
      <c r="I20" s="32" t="s">
        <v>40</v>
      </c>
      <c r="J20" s="32">
        <v>3204.12</v>
      </c>
      <c r="K20" s="32" t="s">
        <v>40</v>
      </c>
      <c r="L20" s="32">
        <v>3452.9700000000003</v>
      </c>
      <c r="M20" s="32" t="s">
        <v>40</v>
      </c>
      <c r="N20" s="32">
        <v>3504.62</v>
      </c>
      <c r="O20" s="32">
        <v>184.46</v>
      </c>
      <c r="P20" s="32">
        <v>2410.91</v>
      </c>
      <c r="Q20" s="32">
        <v>324.42</v>
      </c>
      <c r="R20" s="32">
        <v>2411.4</v>
      </c>
      <c r="S20" s="32">
        <v>320.3</v>
      </c>
      <c r="T20" s="32">
        <v>2039.62</v>
      </c>
      <c r="U20" s="33">
        <v>40.54</v>
      </c>
      <c r="V20" s="32">
        <v>1990.4</v>
      </c>
      <c r="W20" s="32" t="s">
        <v>40</v>
      </c>
      <c r="X20" s="32">
        <v>2239.44</v>
      </c>
      <c r="Y20" s="32">
        <v>15.84</v>
      </c>
      <c r="Z20" s="81">
        <f t="shared" si="0"/>
        <v>29680.86</v>
      </c>
      <c r="AA20" s="83">
        <f t="shared" si="1"/>
        <v>885.56000000000006</v>
      </c>
      <c r="AB20" s="30">
        <f t="shared" si="2"/>
        <v>30566.420000000002</v>
      </c>
      <c r="AC20" s="31">
        <f t="shared" si="3"/>
        <v>3.9309741470314699E-2</v>
      </c>
    </row>
    <row r="21" spans="1:29" x14ac:dyDescent="0.35">
      <c r="A21" s="10" t="s">
        <v>6</v>
      </c>
      <c r="B21" s="32">
        <v>1732.04</v>
      </c>
      <c r="C21" s="32" t="s">
        <v>40</v>
      </c>
      <c r="D21" s="32">
        <v>1429.72</v>
      </c>
      <c r="E21" s="32" t="s">
        <v>40</v>
      </c>
      <c r="F21" s="32">
        <v>1543.3200000000002</v>
      </c>
      <c r="G21" s="32" t="s">
        <v>40</v>
      </c>
      <c r="H21" s="32">
        <v>1853.88</v>
      </c>
      <c r="I21" s="32">
        <v>229.14</v>
      </c>
      <c r="J21" s="32">
        <v>1496.68</v>
      </c>
      <c r="K21" s="32" t="s">
        <v>40</v>
      </c>
      <c r="L21" s="32">
        <v>1729.92</v>
      </c>
      <c r="M21" s="27"/>
      <c r="N21" s="27"/>
      <c r="O21" s="27"/>
      <c r="P21" s="27"/>
      <c r="Q21" s="27"/>
      <c r="R21" s="27"/>
      <c r="S21" s="27"/>
      <c r="T21" s="27"/>
      <c r="U21" s="34"/>
      <c r="V21" s="27"/>
      <c r="W21" s="27"/>
      <c r="X21" s="27"/>
      <c r="Y21" s="27"/>
      <c r="Z21" s="81">
        <f t="shared" si="0"/>
        <v>9785.5600000000013</v>
      </c>
      <c r="AA21" s="83">
        <f t="shared" si="1"/>
        <v>229.14</v>
      </c>
      <c r="AB21" s="30">
        <f t="shared" si="2"/>
        <v>10014.700000000001</v>
      </c>
      <c r="AC21" s="31">
        <f t="shared" si="3"/>
        <v>1.2960130998301693E-2</v>
      </c>
    </row>
    <row r="22" spans="1:29" x14ac:dyDescent="0.35">
      <c r="A22" s="10" t="s">
        <v>7</v>
      </c>
      <c r="B22" s="32">
        <v>2009.4499999999998</v>
      </c>
      <c r="C22" s="32" t="s">
        <v>40</v>
      </c>
      <c r="D22" s="32">
        <v>1816.54</v>
      </c>
      <c r="E22" s="32" t="s">
        <v>40</v>
      </c>
      <c r="F22" s="32">
        <v>2410.9499999999998</v>
      </c>
      <c r="G22" s="32" t="s">
        <v>40</v>
      </c>
      <c r="H22" s="32">
        <v>2208.87</v>
      </c>
      <c r="I22" s="32" t="s">
        <v>40</v>
      </c>
      <c r="J22" s="32">
        <v>2467.34</v>
      </c>
      <c r="K22" s="32" t="s">
        <v>40</v>
      </c>
      <c r="L22" s="32">
        <v>2421.09</v>
      </c>
      <c r="M22" s="32">
        <v>219.58</v>
      </c>
      <c r="N22" s="32">
        <v>2791.84</v>
      </c>
      <c r="O22" s="32">
        <v>294.19</v>
      </c>
      <c r="P22" s="32">
        <v>2026.36</v>
      </c>
      <c r="Q22" s="32">
        <v>455.23</v>
      </c>
      <c r="R22" s="32">
        <v>1934.03</v>
      </c>
      <c r="S22" s="32">
        <v>469.34</v>
      </c>
      <c r="T22" s="32">
        <v>1715.95</v>
      </c>
      <c r="U22" s="33">
        <v>357.59</v>
      </c>
      <c r="V22" s="32">
        <v>1986.25</v>
      </c>
      <c r="W22" s="32" t="s">
        <v>40</v>
      </c>
      <c r="X22" s="32">
        <v>1470.01</v>
      </c>
      <c r="Y22" s="32">
        <v>468.04</v>
      </c>
      <c r="Z22" s="81">
        <f t="shared" si="0"/>
        <v>25258.679999999997</v>
      </c>
      <c r="AA22" s="83">
        <f t="shared" si="1"/>
        <v>2263.9699999999998</v>
      </c>
      <c r="AB22" s="38">
        <f t="shared" si="2"/>
        <v>27522.649999999998</v>
      </c>
      <c r="AC22" s="31">
        <f t="shared" si="3"/>
        <v>3.3452945119562184E-2</v>
      </c>
    </row>
    <row r="23" spans="1:29" x14ac:dyDescent="0.35">
      <c r="A23" s="10" t="s">
        <v>8</v>
      </c>
      <c r="B23" s="32">
        <v>421.82</v>
      </c>
      <c r="C23" s="32" t="s">
        <v>40</v>
      </c>
      <c r="D23" s="32">
        <v>525.54</v>
      </c>
      <c r="E23" s="32" t="s">
        <v>40</v>
      </c>
      <c r="F23" s="32">
        <v>669.92000000000007</v>
      </c>
      <c r="G23" s="32" t="s">
        <v>40</v>
      </c>
      <c r="H23" s="32">
        <v>718.06000000000006</v>
      </c>
      <c r="I23" s="32" t="s">
        <v>40</v>
      </c>
      <c r="J23" s="32">
        <v>880.16</v>
      </c>
      <c r="K23" s="32" t="s">
        <v>40</v>
      </c>
      <c r="L23" s="32">
        <v>1219.4000000000001</v>
      </c>
      <c r="M23" s="32" t="s">
        <v>40</v>
      </c>
      <c r="N23" s="32">
        <v>1130.6599999999999</v>
      </c>
      <c r="O23" s="32" t="s">
        <v>40</v>
      </c>
      <c r="P23" s="32">
        <v>987.91</v>
      </c>
      <c r="Q23" s="32" t="s">
        <v>40</v>
      </c>
      <c r="R23" s="32">
        <v>769.76</v>
      </c>
      <c r="S23" s="32" t="s">
        <v>40</v>
      </c>
      <c r="T23" s="32">
        <v>562.48</v>
      </c>
      <c r="U23" s="33" t="s">
        <v>40</v>
      </c>
      <c r="V23" s="32">
        <v>724.26</v>
      </c>
      <c r="W23" s="32" t="s">
        <v>40</v>
      </c>
      <c r="X23" s="32">
        <v>714.94</v>
      </c>
      <c r="Y23" s="32" t="s">
        <v>40</v>
      </c>
      <c r="Z23" s="81">
        <f t="shared" si="0"/>
        <v>9324.91</v>
      </c>
      <c r="AA23" s="83">
        <f t="shared" si="1"/>
        <v>0</v>
      </c>
      <c r="AB23" s="30">
        <f t="shared" si="2"/>
        <v>9324.91</v>
      </c>
      <c r="AC23" s="31">
        <f t="shared" si="3"/>
        <v>1.2350039767511867E-2</v>
      </c>
    </row>
    <row r="24" spans="1:29" x14ac:dyDescent="0.35">
      <c r="A24" s="10" t="s">
        <v>9</v>
      </c>
      <c r="B24" s="32">
        <v>282.35999999999996</v>
      </c>
      <c r="C24" s="32" t="s">
        <v>40</v>
      </c>
      <c r="D24" s="32">
        <v>258.33999999999997</v>
      </c>
      <c r="E24" s="32">
        <v>22.36</v>
      </c>
      <c r="F24" s="32">
        <v>301.28000000000003</v>
      </c>
      <c r="G24" s="32" t="s">
        <v>40</v>
      </c>
      <c r="H24" s="32">
        <v>330.48</v>
      </c>
      <c r="I24" s="32" t="s">
        <v>40</v>
      </c>
      <c r="J24" s="32">
        <v>306.12</v>
      </c>
      <c r="K24" s="32" t="s">
        <v>40</v>
      </c>
      <c r="L24" s="32">
        <v>309.48</v>
      </c>
      <c r="M24" s="32" t="s">
        <v>40</v>
      </c>
      <c r="N24" s="32">
        <v>252.5</v>
      </c>
      <c r="O24" s="32" t="s">
        <v>40</v>
      </c>
      <c r="P24" s="32">
        <v>327.33999999999997</v>
      </c>
      <c r="Q24" s="32" t="s">
        <v>40</v>
      </c>
      <c r="R24" s="32">
        <v>282.64</v>
      </c>
      <c r="S24" s="32">
        <v>23.42</v>
      </c>
      <c r="T24" s="32">
        <v>257.83999999999997</v>
      </c>
      <c r="U24" s="33" t="s">
        <v>40</v>
      </c>
      <c r="V24" s="32">
        <v>258.82</v>
      </c>
      <c r="W24" s="32" t="s">
        <v>40</v>
      </c>
      <c r="X24" s="32">
        <v>324.45999999999998</v>
      </c>
      <c r="Y24" s="32">
        <v>23.62</v>
      </c>
      <c r="Z24" s="81">
        <f t="shared" si="0"/>
        <v>3491.6600000000003</v>
      </c>
      <c r="AA24" s="83">
        <f t="shared" si="1"/>
        <v>69.400000000000006</v>
      </c>
      <c r="AB24" s="30">
        <f t="shared" si="2"/>
        <v>3561.0600000000004</v>
      </c>
      <c r="AC24" s="31">
        <f t="shared" si="3"/>
        <v>4.6244027936602587E-3</v>
      </c>
    </row>
    <row r="25" spans="1:29" x14ac:dyDescent="0.35">
      <c r="A25" s="10" t="s">
        <v>10</v>
      </c>
      <c r="B25" s="32">
        <v>44.900000000000006</v>
      </c>
      <c r="C25" s="32" t="s">
        <v>40</v>
      </c>
      <c r="D25" s="32">
        <v>138.19999999999999</v>
      </c>
      <c r="E25" s="32" t="s">
        <v>40</v>
      </c>
      <c r="F25" s="32">
        <v>139</v>
      </c>
      <c r="G25" s="32" t="s">
        <v>40</v>
      </c>
      <c r="H25" s="32">
        <v>138.36000000000001</v>
      </c>
      <c r="I25" s="32" t="s">
        <v>40</v>
      </c>
      <c r="J25" s="32">
        <v>116.30000000000001</v>
      </c>
      <c r="K25" s="32" t="s">
        <v>40</v>
      </c>
      <c r="L25" s="32">
        <v>92.92</v>
      </c>
      <c r="M25" s="32" t="s">
        <v>40</v>
      </c>
      <c r="N25" s="32">
        <v>117.80000000000001</v>
      </c>
      <c r="O25" s="32" t="s">
        <v>40</v>
      </c>
      <c r="P25" s="32">
        <v>69.2</v>
      </c>
      <c r="Q25" s="32" t="s">
        <v>40</v>
      </c>
      <c r="R25" s="32">
        <v>69.5</v>
      </c>
      <c r="S25" s="32" t="s">
        <v>40</v>
      </c>
      <c r="T25" s="32">
        <v>116.7</v>
      </c>
      <c r="U25" s="33" t="s">
        <v>40</v>
      </c>
      <c r="V25" s="32">
        <v>92.22</v>
      </c>
      <c r="W25" s="32" t="s">
        <v>40</v>
      </c>
      <c r="X25" s="32">
        <v>69.28</v>
      </c>
      <c r="Y25" s="32" t="s">
        <v>40</v>
      </c>
      <c r="Z25" s="81">
        <f t="shared" si="0"/>
        <v>1204.3800000000001</v>
      </c>
      <c r="AA25" s="83">
        <f t="shared" si="1"/>
        <v>0</v>
      </c>
      <c r="AB25" s="30">
        <f t="shared" si="2"/>
        <v>1204.3800000000001</v>
      </c>
      <c r="AC25" s="31">
        <f t="shared" si="3"/>
        <v>1.5950975285762483E-3</v>
      </c>
    </row>
    <row r="26" spans="1:29" x14ac:dyDescent="0.35">
      <c r="A26" s="10" t="s">
        <v>11</v>
      </c>
      <c r="B26" s="32">
        <v>6025.0500000000011</v>
      </c>
      <c r="C26" s="32" t="s">
        <v>40</v>
      </c>
      <c r="D26" s="32">
        <v>5464.4500000000007</v>
      </c>
      <c r="E26" s="32" t="s">
        <v>40</v>
      </c>
      <c r="F26" s="32">
        <v>6320.5299999999979</v>
      </c>
      <c r="G26" s="32" t="s">
        <v>40</v>
      </c>
      <c r="H26" s="32">
        <v>7459.9</v>
      </c>
      <c r="I26" s="32">
        <v>286.26</v>
      </c>
      <c r="J26" s="32">
        <v>8774.9500000000007</v>
      </c>
      <c r="K26" s="32">
        <v>130.41999999999999</v>
      </c>
      <c r="L26" s="32">
        <v>7767.46</v>
      </c>
      <c r="M26" s="32" t="s">
        <v>40</v>
      </c>
      <c r="N26" s="32">
        <v>11234.08</v>
      </c>
      <c r="O26" s="32" t="s">
        <v>40</v>
      </c>
      <c r="P26" s="32">
        <v>9031.869999999999</v>
      </c>
      <c r="Q26" s="32" t="s">
        <v>40</v>
      </c>
      <c r="R26" s="32">
        <v>6819.78</v>
      </c>
      <c r="S26" s="32">
        <v>1173.8599999999999</v>
      </c>
      <c r="T26" s="32">
        <v>5414.97</v>
      </c>
      <c r="U26" s="33">
        <v>182.04</v>
      </c>
      <c r="V26" s="32">
        <v>4417.42</v>
      </c>
      <c r="W26" s="32">
        <v>253.16</v>
      </c>
      <c r="X26" s="32">
        <v>2539.88</v>
      </c>
      <c r="Y26" s="32">
        <v>2214.13</v>
      </c>
      <c r="Z26" s="81">
        <f t="shared" si="0"/>
        <v>81270.340000000011</v>
      </c>
      <c r="AA26" s="83">
        <f t="shared" si="1"/>
        <v>4239.87</v>
      </c>
      <c r="AB26" s="30">
        <f t="shared" si="2"/>
        <v>85510.21</v>
      </c>
      <c r="AC26" s="31">
        <f t="shared" si="3"/>
        <v>0.10763556226485944</v>
      </c>
    </row>
    <row r="27" spans="1:29" x14ac:dyDescent="0.35">
      <c r="A27" s="10" t="s">
        <v>12</v>
      </c>
      <c r="B27" s="32">
        <v>160.47999999999999</v>
      </c>
      <c r="C27" s="32">
        <v>116.36</v>
      </c>
      <c r="D27" s="32">
        <v>244.86</v>
      </c>
      <c r="E27" s="32" t="s">
        <v>40</v>
      </c>
      <c r="F27" s="32">
        <v>247.5</v>
      </c>
      <c r="G27" s="32">
        <v>57.54</v>
      </c>
      <c r="H27" s="32">
        <v>227.58</v>
      </c>
      <c r="I27" s="32">
        <v>103.76</v>
      </c>
      <c r="J27" s="32">
        <v>308.12</v>
      </c>
      <c r="K27" s="32">
        <v>138.5</v>
      </c>
      <c r="L27" s="32">
        <v>373.02</v>
      </c>
      <c r="M27" s="32">
        <v>145.24</v>
      </c>
      <c r="N27" s="32">
        <v>390.32</v>
      </c>
      <c r="O27" s="32">
        <v>256.16000000000003</v>
      </c>
      <c r="P27" s="32">
        <v>202.02</v>
      </c>
      <c r="Q27" s="32">
        <v>315.39999999999998</v>
      </c>
      <c r="R27" s="32">
        <v>227.1</v>
      </c>
      <c r="S27" s="32">
        <v>58.64</v>
      </c>
      <c r="T27" s="32">
        <v>142.74</v>
      </c>
      <c r="U27" s="33">
        <v>58.54</v>
      </c>
      <c r="V27" s="37">
        <v>142</v>
      </c>
      <c r="W27" s="32" t="s">
        <v>40</v>
      </c>
      <c r="X27" s="32">
        <v>284.19</v>
      </c>
      <c r="Y27" s="32" t="s">
        <v>40</v>
      </c>
      <c r="Z27" s="81">
        <f t="shared" si="0"/>
        <v>2949.93</v>
      </c>
      <c r="AA27" s="83">
        <f t="shared" si="1"/>
        <v>1250.1400000000001</v>
      </c>
      <c r="AB27" s="30">
        <f t="shared" si="2"/>
        <v>4200.07</v>
      </c>
      <c r="AC27" s="31">
        <f t="shared" si="3"/>
        <v>3.9069280895339771E-3</v>
      </c>
    </row>
    <row r="28" spans="1:29" x14ac:dyDescent="0.35">
      <c r="A28" s="10" t="s">
        <v>13</v>
      </c>
      <c r="B28" s="32">
        <v>1882.5</v>
      </c>
      <c r="C28" s="32" t="s">
        <v>40</v>
      </c>
      <c r="D28" s="32">
        <v>1723.07</v>
      </c>
      <c r="E28" s="32" t="s">
        <v>40</v>
      </c>
      <c r="F28" s="32">
        <v>2262.5500000000002</v>
      </c>
      <c r="G28" s="32" t="s">
        <v>40</v>
      </c>
      <c r="H28" s="32">
        <v>1916.51</v>
      </c>
      <c r="I28" s="32">
        <v>70.23</v>
      </c>
      <c r="J28" s="32">
        <v>2776.14</v>
      </c>
      <c r="K28" s="32">
        <v>165.6</v>
      </c>
      <c r="L28" s="32">
        <v>2740.32</v>
      </c>
      <c r="M28" s="32">
        <v>47.44</v>
      </c>
      <c r="N28" s="32">
        <v>2849.71</v>
      </c>
      <c r="O28" s="32">
        <v>295.68</v>
      </c>
      <c r="P28" s="32">
        <v>2753.46</v>
      </c>
      <c r="Q28" s="32" t="s">
        <v>40</v>
      </c>
      <c r="R28" s="32">
        <v>2096.86</v>
      </c>
      <c r="S28" s="32">
        <v>89.9</v>
      </c>
      <c r="T28" s="32">
        <v>1735.7</v>
      </c>
      <c r="U28" s="33">
        <v>46.49</v>
      </c>
      <c r="V28" s="32">
        <v>1764.52</v>
      </c>
      <c r="W28" s="28" t="s">
        <v>40</v>
      </c>
      <c r="X28" s="32">
        <v>951.54</v>
      </c>
      <c r="Y28" s="32">
        <v>16.32</v>
      </c>
      <c r="Z28" s="81">
        <f t="shared" si="0"/>
        <v>25452.880000000001</v>
      </c>
      <c r="AA28" s="83">
        <f t="shared" si="1"/>
        <v>731.66000000000008</v>
      </c>
      <c r="AB28" s="30">
        <f t="shared" si="2"/>
        <v>26184.54</v>
      </c>
      <c r="AC28" s="31">
        <f t="shared" si="3"/>
        <v>3.3710146285348325E-2</v>
      </c>
    </row>
    <row r="29" spans="1:29" x14ac:dyDescent="0.35">
      <c r="A29" s="10" t="s">
        <v>21</v>
      </c>
      <c r="B29" s="27"/>
      <c r="C29" s="27"/>
      <c r="D29" s="27"/>
      <c r="E29" s="27"/>
      <c r="F29" s="27"/>
      <c r="G29" s="27"/>
      <c r="H29" s="32">
        <v>22.42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34"/>
      <c r="V29" s="34"/>
      <c r="W29" s="34"/>
      <c r="X29" s="34"/>
      <c r="Y29" s="34"/>
      <c r="Z29" s="81">
        <f t="shared" si="0"/>
        <v>22.42</v>
      </c>
      <c r="AA29" s="83">
        <f t="shared" si="1"/>
        <v>0</v>
      </c>
      <c r="AB29" s="30">
        <f t="shared" si="2"/>
        <v>22.42</v>
      </c>
      <c r="AC29" s="31">
        <f t="shared" si="3"/>
        <v>2.9693358068615789E-5</v>
      </c>
    </row>
    <row r="30" spans="1:29" x14ac:dyDescent="0.35">
      <c r="A30" s="10" t="s">
        <v>14</v>
      </c>
      <c r="B30" s="32">
        <v>3007.2799999999997</v>
      </c>
      <c r="C30" s="32" t="s">
        <v>40</v>
      </c>
      <c r="D30" s="32">
        <v>2532.88</v>
      </c>
      <c r="E30" s="32" t="s">
        <v>40</v>
      </c>
      <c r="F30" s="32">
        <v>3374.0099999999998</v>
      </c>
      <c r="G30" s="32" t="s">
        <v>40</v>
      </c>
      <c r="H30" s="32">
        <v>3127.7899999999991</v>
      </c>
      <c r="I30" s="32" t="s">
        <v>40</v>
      </c>
      <c r="J30" s="32">
        <v>4048.35</v>
      </c>
      <c r="K30" s="32" t="s">
        <v>40</v>
      </c>
      <c r="L30" s="32">
        <v>4515.76</v>
      </c>
      <c r="M30" s="32" t="s">
        <v>40</v>
      </c>
      <c r="N30" s="32">
        <v>5103.63</v>
      </c>
      <c r="O30" s="32" t="s">
        <v>40</v>
      </c>
      <c r="P30" s="32">
        <v>5169.3999999999996</v>
      </c>
      <c r="Q30" s="32" t="s">
        <v>40</v>
      </c>
      <c r="R30" s="32">
        <v>1598.62</v>
      </c>
      <c r="S30" s="32" t="s">
        <v>40</v>
      </c>
      <c r="T30" s="32">
        <v>3277.95</v>
      </c>
      <c r="U30" s="33" t="s">
        <v>40</v>
      </c>
      <c r="V30" s="32">
        <v>3103.64</v>
      </c>
      <c r="W30" s="32" t="s">
        <v>40</v>
      </c>
      <c r="X30" s="32">
        <v>2844.8</v>
      </c>
      <c r="Y30" s="32">
        <v>53.94</v>
      </c>
      <c r="Z30" s="81">
        <f t="shared" si="0"/>
        <v>41704.11</v>
      </c>
      <c r="AA30" s="83">
        <f t="shared" si="1"/>
        <v>53.94</v>
      </c>
      <c r="AB30" s="30">
        <f t="shared" si="2"/>
        <v>41758.050000000003</v>
      </c>
      <c r="AC30" s="31">
        <f t="shared" si="3"/>
        <v>5.5233500051870665E-2</v>
      </c>
    </row>
    <row r="31" spans="1:29" x14ac:dyDescent="0.35">
      <c r="A31" s="10" t="s">
        <v>15</v>
      </c>
      <c r="B31" s="32">
        <v>397.28000000000003</v>
      </c>
      <c r="C31" s="32" t="s">
        <v>40</v>
      </c>
      <c r="D31" s="32">
        <v>411.90999999999997</v>
      </c>
      <c r="E31" s="32" t="s">
        <v>40</v>
      </c>
      <c r="F31" s="32">
        <v>440.03</v>
      </c>
      <c r="G31" s="32" t="s">
        <v>40</v>
      </c>
      <c r="H31" s="32">
        <v>341.45000000000005</v>
      </c>
      <c r="I31" s="32" t="s">
        <v>40</v>
      </c>
      <c r="J31" s="32">
        <v>473.81</v>
      </c>
      <c r="K31" s="32" t="s">
        <v>40</v>
      </c>
      <c r="L31" s="32">
        <v>377.75</v>
      </c>
      <c r="M31" s="32" t="s">
        <v>40</v>
      </c>
      <c r="N31" s="32">
        <v>495.84000000000003</v>
      </c>
      <c r="O31" s="32" t="s">
        <v>40</v>
      </c>
      <c r="P31" s="32">
        <v>426.45</v>
      </c>
      <c r="Q31" s="32" t="s">
        <v>40</v>
      </c>
      <c r="R31" s="32">
        <v>357.35</v>
      </c>
      <c r="S31" s="32" t="s">
        <v>40</v>
      </c>
      <c r="T31" s="32">
        <v>353.05</v>
      </c>
      <c r="U31" s="33" t="s">
        <v>40</v>
      </c>
      <c r="V31" s="32">
        <v>358.4</v>
      </c>
      <c r="W31" s="32" t="s">
        <v>40</v>
      </c>
      <c r="X31" s="32">
        <v>462.82</v>
      </c>
      <c r="Y31" s="32" t="s">
        <v>40</v>
      </c>
      <c r="Z31" s="81">
        <f t="shared" si="0"/>
        <v>4896.1399999999994</v>
      </c>
      <c r="AA31" s="84">
        <f t="shared" si="1"/>
        <v>0</v>
      </c>
      <c r="AB31" s="30">
        <f t="shared" si="2"/>
        <v>4896.1399999999994</v>
      </c>
      <c r="AC31" s="31">
        <f t="shared" si="3"/>
        <v>6.4845155296196473E-3</v>
      </c>
    </row>
    <row r="32" spans="1:29" x14ac:dyDescent="0.35">
      <c r="A32" s="10" t="s">
        <v>16</v>
      </c>
      <c r="B32" s="32">
        <v>118.4</v>
      </c>
      <c r="C32" s="32" t="s">
        <v>40</v>
      </c>
      <c r="D32" s="32">
        <v>142.08000000000001</v>
      </c>
      <c r="E32" s="32">
        <v>23.68</v>
      </c>
      <c r="F32" s="32">
        <v>165.78</v>
      </c>
      <c r="G32" s="32" t="s">
        <v>40</v>
      </c>
      <c r="H32" s="32">
        <v>140.72</v>
      </c>
      <c r="I32" s="32" t="s">
        <v>40</v>
      </c>
      <c r="J32" s="32">
        <v>189.12</v>
      </c>
      <c r="K32" s="32">
        <v>23.46</v>
      </c>
      <c r="L32" s="32">
        <v>190.38</v>
      </c>
      <c r="M32" s="32" t="s">
        <v>40</v>
      </c>
      <c r="N32" s="32">
        <v>189.03</v>
      </c>
      <c r="O32" s="32">
        <v>47.44</v>
      </c>
      <c r="P32" s="32">
        <v>188.94</v>
      </c>
      <c r="Q32" s="32">
        <v>71.56</v>
      </c>
      <c r="R32" s="32">
        <v>214</v>
      </c>
      <c r="S32" s="32">
        <v>23.22</v>
      </c>
      <c r="T32" s="32">
        <v>188.42</v>
      </c>
      <c r="U32" s="33">
        <v>46.7</v>
      </c>
      <c r="V32" s="32">
        <v>164.02</v>
      </c>
      <c r="W32" s="32">
        <v>70.88</v>
      </c>
      <c r="X32" s="32">
        <v>186.78</v>
      </c>
      <c r="Y32" s="32" t="s">
        <v>40</v>
      </c>
      <c r="Z32" s="81">
        <f t="shared" si="0"/>
        <v>2077.67</v>
      </c>
      <c r="AA32" s="83">
        <f t="shared" si="1"/>
        <v>306.94</v>
      </c>
      <c r="AB32" s="38">
        <f t="shared" si="2"/>
        <v>2384.61</v>
      </c>
      <c r="AC32" s="31">
        <f t="shared" si="3"/>
        <v>2.751694882177563E-3</v>
      </c>
    </row>
    <row r="33" spans="1:29" x14ac:dyDescent="0.35">
      <c r="A33" s="10" t="s">
        <v>74</v>
      </c>
      <c r="B33" s="32">
        <v>380.74</v>
      </c>
      <c r="C33" s="32" t="s">
        <v>40</v>
      </c>
      <c r="D33" s="32">
        <v>464.84000000000003</v>
      </c>
      <c r="E33" s="32" t="s">
        <v>40</v>
      </c>
      <c r="F33" s="32">
        <v>580.42999999999995</v>
      </c>
      <c r="G33" s="32" t="s">
        <v>40</v>
      </c>
      <c r="H33" s="32">
        <v>757.32</v>
      </c>
      <c r="I33" s="32" t="s">
        <v>40</v>
      </c>
      <c r="J33" s="32">
        <v>879.46</v>
      </c>
      <c r="K33" s="32" t="s">
        <v>40</v>
      </c>
      <c r="L33" s="32">
        <v>1071.1199999999999</v>
      </c>
      <c r="M33" s="32" t="s">
        <v>40</v>
      </c>
      <c r="N33" s="32">
        <v>920.5</v>
      </c>
      <c r="O33" s="32" t="s">
        <v>40</v>
      </c>
      <c r="P33" s="32">
        <v>715.04</v>
      </c>
      <c r="Q33" s="32" t="s">
        <v>40</v>
      </c>
      <c r="R33" s="32">
        <v>765.18</v>
      </c>
      <c r="S33" s="32" t="s">
        <v>40</v>
      </c>
      <c r="T33" s="32">
        <v>604.07000000000005</v>
      </c>
      <c r="U33" s="33" t="s">
        <v>40</v>
      </c>
      <c r="V33" s="32">
        <v>645.34</v>
      </c>
      <c r="W33" s="32" t="s">
        <v>40</v>
      </c>
      <c r="X33" s="32">
        <v>576.91999999999996</v>
      </c>
      <c r="Y33" s="32" t="s">
        <v>40</v>
      </c>
      <c r="Z33" s="81">
        <f t="shared" si="0"/>
        <v>8360.9599999999991</v>
      </c>
      <c r="AA33" s="83">
        <f t="shared" si="1"/>
        <v>0</v>
      </c>
      <c r="AB33" s="30">
        <f t="shared" si="2"/>
        <v>8360.9599999999991</v>
      </c>
      <c r="AC33" s="31">
        <f t="shared" si="3"/>
        <v>1.1073371056082686E-2</v>
      </c>
    </row>
    <row r="34" spans="1:29" x14ac:dyDescent="0.35">
      <c r="A34" s="10" t="s">
        <v>17</v>
      </c>
      <c r="B34" s="32">
        <v>0.68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2">
        <v>5</v>
      </c>
      <c r="S34" s="32" t="s">
        <v>40</v>
      </c>
      <c r="T34" s="27"/>
      <c r="U34" s="34"/>
      <c r="V34" s="34"/>
      <c r="W34" s="34"/>
      <c r="X34" s="34"/>
      <c r="Y34" s="34"/>
      <c r="Z34" s="81">
        <f t="shared" si="0"/>
        <v>5.68</v>
      </c>
      <c r="AA34" s="83">
        <f t="shared" si="1"/>
        <v>0</v>
      </c>
      <c r="AB34" s="30">
        <f t="shared" si="2"/>
        <v>5.68</v>
      </c>
      <c r="AC34" s="31">
        <f t="shared" si="3"/>
        <v>7.5226705544039997E-6</v>
      </c>
    </row>
    <row r="35" spans="1:29" x14ac:dyDescent="0.35">
      <c r="A35" s="10" t="s">
        <v>18</v>
      </c>
      <c r="B35" s="32">
        <v>373.36</v>
      </c>
      <c r="C35" s="32" t="s">
        <v>40</v>
      </c>
      <c r="D35" s="32">
        <v>340.33000000000004</v>
      </c>
      <c r="E35" s="32" t="s">
        <v>40</v>
      </c>
      <c r="F35" s="32">
        <v>414.86</v>
      </c>
      <c r="G35" s="32" t="s">
        <v>40</v>
      </c>
      <c r="H35" s="32">
        <v>551.04</v>
      </c>
      <c r="I35" s="32" t="s">
        <v>40</v>
      </c>
      <c r="J35" s="32">
        <v>558.64</v>
      </c>
      <c r="K35" s="32" t="s">
        <v>40</v>
      </c>
      <c r="L35" s="32">
        <v>670.15000000000009</v>
      </c>
      <c r="M35" s="32" t="s">
        <v>40</v>
      </c>
      <c r="N35" s="32">
        <v>807.47</v>
      </c>
      <c r="O35" s="32" t="s">
        <v>40</v>
      </c>
      <c r="P35" s="32">
        <v>547.57000000000005</v>
      </c>
      <c r="Q35" s="32">
        <v>22.26</v>
      </c>
      <c r="R35" s="32">
        <v>489.78000000000009</v>
      </c>
      <c r="S35" s="32" t="s">
        <v>40</v>
      </c>
      <c r="T35" s="32">
        <v>445.79</v>
      </c>
      <c r="U35" s="33" t="s">
        <v>40</v>
      </c>
      <c r="V35" s="32">
        <v>539.71</v>
      </c>
      <c r="W35" s="32" t="s">
        <v>40</v>
      </c>
      <c r="X35" s="32">
        <v>646.12</v>
      </c>
      <c r="Y35" s="32">
        <v>0.77</v>
      </c>
      <c r="Z35" s="81">
        <f t="shared" si="0"/>
        <v>6384.82</v>
      </c>
      <c r="AA35" s="85">
        <f t="shared" si="1"/>
        <v>23.03</v>
      </c>
      <c r="AB35" s="30">
        <f t="shared" si="2"/>
        <v>6407.8499999999995</v>
      </c>
      <c r="AC35" s="31">
        <f t="shared" si="3"/>
        <v>8.4561439100650955E-3</v>
      </c>
    </row>
    <row r="36" spans="1:29" x14ac:dyDescent="0.35">
      <c r="A36" s="10" t="s">
        <v>19</v>
      </c>
      <c r="B36" s="32">
        <v>1791.7999999999997</v>
      </c>
      <c r="C36" s="32" t="s">
        <v>40</v>
      </c>
      <c r="D36" s="32">
        <v>1387.24</v>
      </c>
      <c r="E36" s="32" t="s">
        <v>40</v>
      </c>
      <c r="F36" s="32">
        <v>1524.1200000000001</v>
      </c>
      <c r="G36" s="32" t="s">
        <v>40</v>
      </c>
      <c r="H36" s="32">
        <v>1410</v>
      </c>
      <c r="I36" s="32" t="s">
        <v>40</v>
      </c>
      <c r="J36" s="32">
        <v>2049.38</v>
      </c>
      <c r="K36" s="32" t="s">
        <v>40</v>
      </c>
      <c r="L36" s="32">
        <v>2167.6799999999998</v>
      </c>
      <c r="M36" s="32" t="s">
        <v>40</v>
      </c>
      <c r="N36" s="32">
        <v>2172.2200000000003</v>
      </c>
      <c r="O36" s="32" t="s">
        <v>40</v>
      </c>
      <c r="P36" s="32">
        <v>2115.8200000000002</v>
      </c>
      <c r="Q36" s="32" t="s">
        <v>40</v>
      </c>
      <c r="R36" s="32">
        <v>1783.24</v>
      </c>
      <c r="S36" s="32" t="s">
        <v>40</v>
      </c>
      <c r="T36" s="46">
        <v>1573.82</v>
      </c>
      <c r="U36" s="53" t="s">
        <v>40</v>
      </c>
      <c r="V36" s="32">
        <v>1555.6</v>
      </c>
      <c r="W36" s="32" t="s">
        <v>40</v>
      </c>
      <c r="X36" s="32">
        <v>1723.36</v>
      </c>
      <c r="Y36" s="32">
        <v>13.56</v>
      </c>
      <c r="Z36" s="81">
        <f t="shared" si="0"/>
        <v>21254.28</v>
      </c>
      <c r="AA36" s="85">
        <f t="shared" si="1"/>
        <v>13.56</v>
      </c>
      <c r="AB36" s="30">
        <f t="shared" si="2"/>
        <v>21267.84</v>
      </c>
      <c r="AC36" s="31">
        <f t="shared" si="3"/>
        <v>2.8149462378707364E-2</v>
      </c>
    </row>
    <row r="37" spans="1:29" ht="13.3" thickBot="1" x14ac:dyDescent="0.4">
      <c r="A37" s="11" t="s">
        <v>20</v>
      </c>
      <c r="B37" s="37">
        <v>11376.289999999999</v>
      </c>
      <c r="C37" s="37" t="s">
        <v>40</v>
      </c>
      <c r="D37" s="37">
        <v>11303.779999999999</v>
      </c>
      <c r="E37" s="37" t="s">
        <v>40</v>
      </c>
      <c r="F37" s="37">
        <v>10367.350000000004</v>
      </c>
      <c r="G37" s="37" t="s">
        <v>40</v>
      </c>
      <c r="H37" s="37">
        <v>14799.230000000003</v>
      </c>
      <c r="I37" s="37" t="s">
        <v>40</v>
      </c>
      <c r="J37" s="37">
        <v>16171.820000000002</v>
      </c>
      <c r="K37" s="37" t="s">
        <v>40</v>
      </c>
      <c r="L37" s="37">
        <v>14312.379999999997</v>
      </c>
      <c r="M37" s="37" t="s">
        <v>40</v>
      </c>
      <c r="N37" s="37">
        <v>20489.190000000002</v>
      </c>
      <c r="O37" s="37" t="s">
        <v>40</v>
      </c>
      <c r="P37" s="37">
        <v>15674.26</v>
      </c>
      <c r="Q37" s="37">
        <v>1974.5</v>
      </c>
      <c r="R37" s="37">
        <v>12238.559999999998</v>
      </c>
      <c r="S37" s="37" t="s">
        <v>40</v>
      </c>
      <c r="T37" s="47">
        <v>11315.95</v>
      </c>
      <c r="U37" s="47" t="s">
        <v>40</v>
      </c>
      <c r="V37" s="47">
        <v>11466.97</v>
      </c>
      <c r="W37" s="47" t="s">
        <v>40</v>
      </c>
      <c r="X37" s="47">
        <v>10998.27</v>
      </c>
      <c r="Y37" s="47">
        <v>11.44</v>
      </c>
      <c r="Z37" s="86">
        <f t="shared" si="0"/>
        <v>160514.04999999999</v>
      </c>
      <c r="AA37" s="84">
        <f t="shared" si="1"/>
        <v>1985.94</v>
      </c>
      <c r="AB37" s="54">
        <f t="shared" si="2"/>
        <v>162499.99</v>
      </c>
      <c r="AC37" s="39">
        <f t="shared" si="3"/>
        <v>0.2125870277294245</v>
      </c>
    </row>
    <row r="38" spans="1:29" ht="13.3" thickBot="1" x14ac:dyDescent="0.4">
      <c r="A38" s="16" t="s">
        <v>31</v>
      </c>
      <c r="B38" s="40">
        <f>SUM(B7:B37)</f>
        <v>53275.170000000013</v>
      </c>
      <c r="C38" s="40">
        <f t="shared" ref="C38:AA38" si="4">SUM(C7:C37)</f>
        <v>116.36</v>
      </c>
      <c r="D38" s="40">
        <f t="shared" si="4"/>
        <v>49478.51</v>
      </c>
      <c r="E38" s="40">
        <f t="shared" si="4"/>
        <v>46.04</v>
      </c>
      <c r="F38" s="40">
        <f t="shared" si="4"/>
        <v>56832.650000000016</v>
      </c>
      <c r="G38" s="40">
        <f t="shared" si="4"/>
        <v>218.7</v>
      </c>
      <c r="H38" s="40">
        <f t="shared" si="4"/>
        <v>63068.850000000006</v>
      </c>
      <c r="I38" s="40">
        <f t="shared" si="4"/>
        <v>984.23</v>
      </c>
      <c r="J38" s="40">
        <f t="shared" si="4"/>
        <v>75434.85000000002</v>
      </c>
      <c r="K38" s="40">
        <f t="shared" si="4"/>
        <v>982.38</v>
      </c>
      <c r="L38" s="40">
        <f t="shared" si="4"/>
        <v>76523.19</v>
      </c>
      <c r="M38" s="40">
        <f t="shared" si="4"/>
        <v>2620.23</v>
      </c>
      <c r="N38" s="40">
        <f t="shared" si="4"/>
        <v>90266.200000000012</v>
      </c>
      <c r="O38" s="40">
        <f t="shared" si="4"/>
        <v>3868.93</v>
      </c>
      <c r="P38" s="40">
        <f t="shared" si="4"/>
        <v>72300.289999999979</v>
      </c>
      <c r="Q38" s="40">
        <f t="shared" si="4"/>
        <v>7413.87</v>
      </c>
      <c r="R38" s="40">
        <f t="shared" si="4"/>
        <v>58845.109999999993</v>
      </c>
      <c r="S38" s="40">
        <f t="shared" si="4"/>
        <v>4103.6600000000008</v>
      </c>
      <c r="T38" s="40">
        <f t="shared" si="4"/>
        <v>55599.529999999984</v>
      </c>
      <c r="U38" s="40">
        <f t="shared" si="4"/>
        <v>1902.84</v>
      </c>
      <c r="V38" s="40">
        <f t="shared" si="4"/>
        <v>53626.739999999991</v>
      </c>
      <c r="W38" s="40">
        <f t="shared" si="4"/>
        <v>618.86</v>
      </c>
      <c r="X38" s="40">
        <f t="shared" si="4"/>
        <v>49799.92</v>
      </c>
      <c r="Y38" s="40">
        <f t="shared" si="4"/>
        <v>4017.36</v>
      </c>
      <c r="Z38" s="87">
        <f t="shared" si="4"/>
        <v>755051.01</v>
      </c>
      <c r="AA38" s="88">
        <f t="shared" si="4"/>
        <v>26893.459999999995</v>
      </c>
      <c r="AB38" s="42">
        <f>SUM(AB7:AB37)</f>
        <v>781944.47000000009</v>
      </c>
      <c r="AC38" s="43">
        <f t="shared" si="3"/>
        <v>1</v>
      </c>
    </row>
    <row r="39" spans="1:29" x14ac:dyDescent="0.35">
      <c r="B39" s="69"/>
      <c r="C39" s="70"/>
      <c r="D39" s="69"/>
      <c r="E39" s="70"/>
      <c r="F39" s="69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69"/>
      <c r="S39" s="70"/>
      <c r="T39" s="70"/>
      <c r="U39" s="70"/>
      <c r="V39" s="70"/>
      <c r="W39" s="70"/>
      <c r="X39" s="70"/>
      <c r="Y39" s="70"/>
    </row>
    <row r="40" spans="1:29" x14ac:dyDescent="0.35">
      <c r="A40" s="92" t="s">
        <v>57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12"/>
    </row>
    <row r="41" spans="1:29" x14ac:dyDescent="0.35">
      <c r="A41" s="19" t="s">
        <v>56</v>
      </c>
      <c r="Z41" s="13"/>
      <c r="AA41" s="13"/>
      <c r="AB41" s="13"/>
    </row>
    <row r="42" spans="1:29" x14ac:dyDescent="0.35">
      <c r="X42" s="10" t="s">
        <v>78</v>
      </c>
      <c r="AB42" s="30">
        <v>5.68</v>
      </c>
    </row>
    <row r="44" spans="1:29" x14ac:dyDescent="0.35">
      <c r="AB44" s="90">
        <f>+AB38-AB42</f>
        <v>781938.79</v>
      </c>
    </row>
  </sheetData>
  <mergeCells count="17">
    <mergeCell ref="X5:Y5"/>
    <mergeCell ref="A5:A6"/>
    <mergeCell ref="Z5:AA5"/>
    <mergeCell ref="A40:AA40"/>
    <mergeCell ref="AC5:AC6"/>
    <mergeCell ref="AB5:AB6"/>
    <mergeCell ref="T5:U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V5:W5"/>
  </mergeCells>
  <printOptions horizontalCentered="1" verticalCentered="1"/>
  <pageMargins left="0" right="0" top="0" bottom="0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47"/>
  <sheetViews>
    <sheetView zoomScale="90" zoomScaleNormal="90" workbookViewId="0">
      <pane xSplit="1" topLeftCell="B1" activePane="topRight" state="frozen"/>
      <selection pane="topRight" activeCell="F12" sqref="F12"/>
    </sheetView>
  </sheetViews>
  <sheetFormatPr baseColWidth="10" defaultColWidth="11.3828125" defaultRowHeight="12.9" x14ac:dyDescent="0.35"/>
  <cols>
    <col min="1" max="1" width="31.3046875" style="2" bestFit="1" customWidth="1"/>
    <col min="2" max="2" width="9" style="71" bestFit="1" customWidth="1"/>
    <col min="3" max="5" width="8.84375" style="71" bestFit="1" customWidth="1"/>
    <col min="6" max="6" width="10.3828125" style="71" bestFit="1" customWidth="1"/>
    <col min="7" max="9" width="8.84375" style="71" bestFit="1" customWidth="1"/>
    <col min="10" max="10" width="11.15234375" style="71" bestFit="1" customWidth="1"/>
    <col min="11" max="12" width="8.84375" style="71" bestFit="1" customWidth="1"/>
    <col min="13" max="13" width="8.84375" style="71" customWidth="1"/>
    <col min="14" max="14" width="9.84375" style="2" bestFit="1" customWidth="1"/>
    <col min="15" max="15" width="7.84375" style="6" bestFit="1" customWidth="1"/>
    <col min="16" max="16" width="12.53515625" style="2" bestFit="1" customWidth="1"/>
    <col min="17" max="16384" width="11.3828125" style="2"/>
  </cols>
  <sheetData>
    <row r="1" spans="1:15" x14ac:dyDescent="0.35">
      <c r="A1" s="4" t="s">
        <v>63</v>
      </c>
    </row>
    <row r="2" spans="1:15" x14ac:dyDescent="0.35">
      <c r="A2" s="4" t="s">
        <v>64</v>
      </c>
    </row>
    <row r="3" spans="1:15" x14ac:dyDescent="0.35">
      <c r="A3" s="18" t="s">
        <v>77</v>
      </c>
      <c r="B3" s="72" t="s">
        <v>55</v>
      </c>
      <c r="C3" s="68" t="s">
        <v>75</v>
      </c>
      <c r="D3" s="68"/>
      <c r="E3" s="68"/>
      <c r="F3" s="76">
        <f ca="1">TODAY()</f>
        <v>44907</v>
      </c>
      <c r="G3" s="68"/>
      <c r="H3" s="68"/>
      <c r="I3" s="68"/>
    </row>
    <row r="4" spans="1:15" ht="13.3" thickBot="1" x14ac:dyDescent="0.4">
      <c r="A4" s="3"/>
    </row>
    <row r="5" spans="1:15" ht="13.3" thickBot="1" x14ac:dyDescent="0.4">
      <c r="A5" s="7" t="s">
        <v>30</v>
      </c>
      <c r="B5" s="8" t="s">
        <v>1</v>
      </c>
      <c r="C5" s="64" t="s">
        <v>22</v>
      </c>
      <c r="D5" s="8" t="s">
        <v>23</v>
      </c>
      <c r="E5" s="64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63" t="s">
        <v>42</v>
      </c>
      <c r="L5" s="63" t="s">
        <v>60</v>
      </c>
      <c r="M5" s="63" t="s">
        <v>61</v>
      </c>
      <c r="N5" s="15" t="s">
        <v>31</v>
      </c>
      <c r="O5" s="17" t="s">
        <v>52</v>
      </c>
    </row>
    <row r="6" spans="1:15" x14ac:dyDescent="0.35">
      <c r="A6" s="9" t="s">
        <v>0</v>
      </c>
      <c r="B6" s="20">
        <v>3555.33</v>
      </c>
      <c r="C6" s="20">
        <v>3038.21</v>
      </c>
      <c r="D6" s="20">
        <v>4226.1099999999997</v>
      </c>
      <c r="E6" s="21">
        <v>5132.72</v>
      </c>
      <c r="F6" s="22">
        <v>4330.93</v>
      </c>
      <c r="G6" s="23">
        <v>4993.8900000000003</v>
      </c>
      <c r="H6" s="21">
        <v>6387.73</v>
      </c>
      <c r="I6" s="22">
        <v>5128.0200000000004</v>
      </c>
      <c r="J6" s="20">
        <v>4413.76</v>
      </c>
      <c r="K6" s="20">
        <v>4526.96</v>
      </c>
      <c r="L6" s="45">
        <v>2992.38</v>
      </c>
      <c r="M6" s="24">
        <v>2943.5</v>
      </c>
      <c r="N6" s="48">
        <f>SUM(B6:M6)</f>
        <v>51669.54</v>
      </c>
      <c r="O6" s="59">
        <f t="shared" ref="O6:O40" si="0">+N6/$N$40</f>
        <v>0.10861857490025846</v>
      </c>
    </row>
    <row r="7" spans="1:15" x14ac:dyDescent="0.35">
      <c r="A7" s="10" t="s">
        <v>2</v>
      </c>
      <c r="B7" s="27"/>
      <c r="C7" s="27"/>
      <c r="D7" s="27"/>
      <c r="E7" s="27"/>
      <c r="F7" s="27"/>
      <c r="G7" s="27"/>
      <c r="H7" s="28">
        <v>22.18</v>
      </c>
      <c r="I7" s="27"/>
      <c r="J7" s="27"/>
      <c r="K7" s="27"/>
      <c r="L7" s="27"/>
      <c r="M7" s="27"/>
      <c r="N7" s="30">
        <f t="shared" ref="N7:N39" si="1">SUM(B7:M7)</f>
        <v>22.18</v>
      </c>
      <c r="O7" s="57">
        <f t="shared" si="0"/>
        <v>4.6626310032714295E-5</v>
      </c>
    </row>
    <row r="8" spans="1:15" x14ac:dyDescent="0.35">
      <c r="A8" s="10" t="s">
        <v>62</v>
      </c>
      <c r="B8" s="32">
        <v>4725.62</v>
      </c>
      <c r="C8" s="32">
        <v>4930.01</v>
      </c>
      <c r="D8" s="32">
        <v>5824.58</v>
      </c>
      <c r="E8" s="32">
        <v>5708.98</v>
      </c>
      <c r="F8" s="32">
        <v>8730.18</v>
      </c>
      <c r="G8" s="32">
        <v>10367.36</v>
      </c>
      <c r="H8" s="32">
        <v>13691.99</v>
      </c>
      <c r="I8" s="32">
        <v>10272.02</v>
      </c>
      <c r="J8" s="32">
        <v>7566.87</v>
      </c>
      <c r="K8" s="32">
        <v>7666.09</v>
      </c>
      <c r="L8" s="28">
        <v>4639.83</v>
      </c>
      <c r="M8" s="29">
        <v>4683.37</v>
      </c>
      <c r="N8" s="30">
        <f t="shared" si="1"/>
        <v>88806.9</v>
      </c>
      <c r="O8" s="57">
        <f t="shared" si="0"/>
        <v>0.18668791940686452</v>
      </c>
    </row>
    <row r="9" spans="1:15" x14ac:dyDescent="0.35">
      <c r="A9" s="10" t="s">
        <v>32</v>
      </c>
      <c r="B9" s="32">
        <v>115.62</v>
      </c>
      <c r="C9" s="32">
        <v>140.58000000000001</v>
      </c>
      <c r="D9" s="32">
        <v>186.52</v>
      </c>
      <c r="E9" s="32">
        <v>188.12</v>
      </c>
      <c r="F9" s="32">
        <v>185.58</v>
      </c>
      <c r="G9" s="32">
        <v>161.6</v>
      </c>
      <c r="H9" s="32">
        <v>256.86</v>
      </c>
      <c r="I9" s="32">
        <v>231.42</v>
      </c>
      <c r="J9" s="32">
        <v>232.16</v>
      </c>
      <c r="K9" s="32">
        <v>185.88</v>
      </c>
      <c r="L9" s="28">
        <v>183.86</v>
      </c>
      <c r="M9" s="29">
        <v>206.92</v>
      </c>
      <c r="N9" s="30">
        <f t="shared" si="1"/>
        <v>2275.1200000000003</v>
      </c>
      <c r="O9" s="57">
        <f t="shared" si="0"/>
        <v>4.7827074157632534E-3</v>
      </c>
    </row>
    <row r="10" spans="1:15" x14ac:dyDescent="0.35">
      <c r="A10" s="10" t="s">
        <v>33</v>
      </c>
      <c r="B10" s="32">
        <v>296.08999999999997</v>
      </c>
      <c r="C10" s="32">
        <v>232.3</v>
      </c>
      <c r="D10" s="32">
        <v>278.74</v>
      </c>
      <c r="E10" s="32">
        <v>346.66</v>
      </c>
      <c r="F10" s="32">
        <v>420.66</v>
      </c>
      <c r="G10" s="32">
        <v>624.72</v>
      </c>
      <c r="H10" s="32">
        <v>796.5</v>
      </c>
      <c r="I10" s="32">
        <v>551.54</v>
      </c>
      <c r="J10" s="32">
        <v>385.94</v>
      </c>
      <c r="K10" s="32">
        <v>233.78</v>
      </c>
      <c r="L10" s="28">
        <v>276.85000000000002</v>
      </c>
      <c r="M10" s="29">
        <v>250.61</v>
      </c>
      <c r="N10" s="30">
        <f t="shared" si="1"/>
        <v>4694.3900000000003</v>
      </c>
      <c r="O10" s="57">
        <f t="shared" si="0"/>
        <v>9.8684438031773521E-3</v>
      </c>
    </row>
    <row r="11" spans="1:15" x14ac:dyDescent="0.35">
      <c r="A11" s="10" t="s">
        <v>45</v>
      </c>
      <c r="B11" s="32">
        <v>42.8</v>
      </c>
      <c r="C11" s="32">
        <v>22.08</v>
      </c>
      <c r="D11" s="32">
        <v>105.66</v>
      </c>
      <c r="E11" s="32">
        <v>42.82</v>
      </c>
      <c r="F11" s="32">
        <v>129.4</v>
      </c>
      <c r="G11" s="32">
        <v>133.9</v>
      </c>
      <c r="H11" s="32">
        <v>196.96</v>
      </c>
      <c r="I11" s="32">
        <v>195.22</v>
      </c>
      <c r="J11" s="32">
        <v>85.86</v>
      </c>
      <c r="K11" s="32">
        <v>88.38</v>
      </c>
      <c r="L11" s="32">
        <v>40.64</v>
      </c>
      <c r="M11" s="27"/>
      <c r="N11" s="30">
        <f t="shared" si="1"/>
        <v>1083.72</v>
      </c>
      <c r="O11" s="57">
        <f t="shared" si="0"/>
        <v>2.2781724395244877E-3</v>
      </c>
    </row>
    <row r="12" spans="1:15" x14ac:dyDescent="0.35">
      <c r="A12" s="10" t="s">
        <v>44</v>
      </c>
      <c r="B12" s="32">
        <v>23.22</v>
      </c>
      <c r="C12" s="32">
        <v>24.04</v>
      </c>
      <c r="D12" s="32">
        <v>23.02</v>
      </c>
      <c r="E12" s="32">
        <v>23.2</v>
      </c>
      <c r="F12" s="32">
        <v>69.72</v>
      </c>
      <c r="G12" s="32">
        <v>23.7</v>
      </c>
      <c r="H12" s="32">
        <v>46.5</v>
      </c>
      <c r="I12" s="32">
        <v>46.5</v>
      </c>
      <c r="J12" s="32">
        <v>23.68</v>
      </c>
      <c r="K12" s="32">
        <v>23.58</v>
      </c>
      <c r="L12" s="32">
        <v>23.36</v>
      </c>
      <c r="M12" s="27"/>
      <c r="N12" s="30">
        <f t="shared" si="1"/>
        <v>350.52</v>
      </c>
      <c r="O12" s="57">
        <f t="shared" si="0"/>
        <v>7.3685546405171396E-4</v>
      </c>
    </row>
    <row r="13" spans="1:15" x14ac:dyDescent="0.35">
      <c r="A13" s="91" t="s">
        <v>70</v>
      </c>
      <c r="B13" s="32">
        <v>23.14</v>
      </c>
      <c r="C13" s="32">
        <v>22.8</v>
      </c>
      <c r="D13" s="32">
        <v>137.66</v>
      </c>
      <c r="E13" s="32">
        <v>158.34</v>
      </c>
      <c r="F13" s="32">
        <v>68.44</v>
      </c>
      <c r="G13" s="32">
        <v>135.26</v>
      </c>
      <c r="H13" s="32">
        <v>113.52</v>
      </c>
      <c r="I13" s="32">
        <v>89.48</v>
      </c>
      <c r="J13" s="32">
        <v>44.34</v>
      </c>
      <c r="K13" s="32">
        <v>43.74</v>
      </c>
      <c r="L13" s="32">
        <v>47</v>
      </c>
      <c r="M13" s="29">
        <v>40.98</v>
      </c>
      <c r="N13" s="30">
        <f t="shared" si="1"/>
        <v>924.7</v>
      </c>
      <c r="O13" s="57">
        <f t="shared" si="0"/>
        <v>1.9438840796776786E-3</v>
      </c>
    </row>
    <row r="14" spans="1:15" x14ac:dyDescent="0.35">
      <c r="A14" s="10" t="s">
        <v>46</v>
      </c>
      <c r="B14" s="32">
        <v>381.03</v>
      </c>
      <c r="C14" s="32">
        <v>337.28</v>
      </c>
      <c r="D14" s="32">
        <v>566.37</v>
      </c>
      <c r="E14" s="32">
        <v>786.04</v>
      </c>
      <c r="F14" s="32">
        <v>1479.53</v>
      </c>
      <c r="G14" s="32">
        <v>1620.75</v>
      </c>
      <c r="H14" s="32">
        <v>1882.33</v>
      </c>
      <c r="I14" s="32">
        <v>1701.71</v>
      </c>
      <c r="J14" s="32">
        <v>362.28</v>
      </c>
      <c r="K14" s="32">
        <v>292.63</v>
      </c>
      <c r="L14" s="27"/>
      <c r="M14" s="27"/>
      <c r="N14" s="30">
        <f t="shared" si="1"/>
        <v>9409.9500000000007</v>
      </c>
      <c r="O14" s="57">
        <f t="shared" si="0"/>
        <v>1.9781390716516679E-2</v>
      </c>
    </row>
    <row r="15" spans="1:15" x14ac:dyDescent="0.35">
      <c r="A15" s="91" t="s">
        <v>47</v>
      </c>
      <c r="B15" s="27"/>
      <c r="C15" s="27"/>
      <c r="D15" s="32">
        <v>23.26</v>
      </c>
      <c r="E15" s="32">
        <v>23.54</v>
      </c>
      <c r="F15" s="32">
        <v>23.7</v>
      </c>
      <c r="G15" s="32">
        <v>46.5</v>
      </c>
      <c r="H15" s="32">
        <v>47</v>
      </c>
      <c r="I15" s="32">
        <v>23.78</v>
      </c>
      <c r="J15" s="32">
        <v>47.32</v>
      </c>
      <c r="K15" s="32">
        <v>23.66</v>
      </c>
      <c r="L15" s="32">
        <v>23.3</v>
      </c>
      <c r="M15" s="27"/>
      <c r="N15" s="30">
        <f t="shared" si="1"/>
        <v>282.06</v>
      </c>
      <c r="O15" s="57">
        <f t="shared" si="0"/>
        <v>5.929403520210728E-4</v>
      </c>
    </row>
    <row r="16" spans="1:15" x14ac:dyDescent="0.35">
      <c r="A16" s="10" t="s">
        <v>35</v>
      </c>
      <c r="B16" s="32">
        <v>95.98</v>
      </c>
      <c r="C16" s="32">
        <v>48</v>
      </c>
      <c r="D16" s="32">
        <v>47.44</v>
      </c>
      <c r="E16" s="32">
        <v>48.02</v>
      </c>
      <c r="F16" s="32">
        <v>71.900000000000006</v>
      </c>
      <c r="G16" s="32">
        <v>71.8</v>
      </c>
      <c r="H16" s="32">
        <v>96</v>
      </c>
      <c r="I16" s="32">
        <v>96.1</v>
      </c>
      <c r="J16" s="32">
        <v>95.5</v>
      </c>
      <c r="K16" s="32">
        <v>95.66</v>
      </c>
      <c r="L16" s="32">
        <v>47.28</v>
      </c>
      <c r="M16" s="29">
        <v>46.96</v>
      </c>
      <c r="N16" s="30">
        <f t="shared" si="1"/>
        <v>860.64</v>
      </c>
      <c r="O16" s="57">
        <f t="shared" si="0"/>
        <v>1.8092185512423458E-3</v>
      </c>
    </row>
    <row r="17" spans="1:16" x14ac:dyDescent="0.35">
      <c r="A17" s="10" t="s">
        <v>36</v>
      </c>
      <c r="B17" s="32">
        <v>158.46</v>
      </c>
      <c r="C17" s="32">
        <v>155.63999999999999</v>
      </c>
      <c r="D17" s="32">
        <v>155.54</v>
      </c>
      <c r="E17" s="32">
        <v>90.38</v>
      </c>
      <c r="F17" s="32">
        <v>114.48</v>
      </c>
      <c r="G17" s="32">
        <v>160.08000000000001</v>
      </c>
      <c r="H17" s="32">
        <v>230.32</v>
      </c>
      <c r="I17" s="32">
        <v>137.38</v>
      </c>
      <c r="J17" s="32">
        <v>113.12</v>
      </c>
      <c r="K17" s="32">
        <v>91.32</v>
      </c>
      <c r="L17" s="32">
        <v>90.04</v>
      </c>
      <c r="M17" s="29">
        <v>109.9</v>
      </c>
      <c r="N17" s="30">
        <f t="shared" si="1"/>
        <v>1606.66</v>
      </c>
      <c r="O17" s="57">
        <f t="shared" si="0"/>
        <v>3.3774854498269053E-3</v>
      </c>
    </row>
    <row r="18" spans="1:16" x14ac:dyDescent="0.35">
      <c r="A18" s="10" t="s">
        <v>43</v>
      </c>
      <c r="B18" s="32">
        <v>46.14</v>
      </c>
      <c r="C18" s="27"/>
      <c r="D18" s="32">
        <v>69.900000000000006</v>
      </c>
      <c r="E18" s="32">
        <v>70.36</v>
      </c>
      <c r="F18" s="32">
        <v>164.18</v>
      </c>
      <c r="G18" s="32">
        <v>163.76</v>
      </c>
      <c r="H18" s="32">
        <v>212.14</v>
      </c>
      <c r="I18" s="32">
        <v>141.78</v>
      </c>
      <c r="J18" s="32">
        <v>118.56</v>
      </c>
      <c r="K18" s="32">
        <v>47.58</v>
      </c>
      <c r="L18" s="32">
        <v>23.7</v>
      </c>
      <c r="M18" s="27"/>
      <c r="N18" s="30">
        <f t="shared" si="1"/>
        <v>1058.0999999999999</v>
      </c>
      <c r="O18" s="57">
        <f t="shared" si="0"/>
        <v>2.2243146368627138E-3</v>
      </c>
    </row>
    <row r="19" spans="1:16" x14ac:dyDescent="0.35">
      <c r="A19" s="10" t="s">
        <v>37</v>
      </c>
      <c r="B19" s="32">
        <v>40.880000000000003</v>
      </c>
      <c r="C19" s="32">
        <v>40.520000000000003</v>
      </c>
      <c r="D19" s="32">
        <v>61.26</v>
      </c>
      <c r="E19" s="32">
        <v>61.34</v>
      </c>
      <c r="F19" s="32">
        <v>142.94</v>
      </c>
      <c r="G19" s="32">
        <v>143.34</v>
      </c>
      <c r="H19" s="32">
        <v>204.64</v>
      </c>
      <c r="I19" s="32">
        <v>204.92</v>
      </c>
      <c r="J19" s="32">
        <v>163.72</v>
      </c>
      <c r="K19" s="32">
        <v>102.42</v>
      </c>
      <c r="L19" s="32">
        <v>40.9</v>
      </c>
      <c r="M19" s="29">
        <v>59.56</v>
      </c>
      <c r="N19" s="30">
        <f t="shared" si="1"/>
        <v>1266.44</v>
      </c>
      <c r="O19" s="57">
        <f t="shared" si="0"/>
        <v>2.6622824201005726E-3</v>
      </c>
    </row>
    <row r="20" spans="1:16" x14ac:dyDescent="0.35">
      <c r="A20" s="10" t="s">
        <v>3</v>
      </c>
      <c r="B20" s="32">
        <v>210.78</v>
      </c>
      <c r="C20" s="32">
        <v>142.12</v>
      </c>
      <c r="D20" s="32">
        <v>187.66</v>
      </c>
      <c r="E20" s="32">
        <v>233.78</v>
      </c>
      <c r="F20" s="32">
        <v>283.41000000000003</v>
      </c>
      <c r="G20" s="32">
        <v>402.1</v>
      </c>
      <c r="H20" s="32">
        <v>425.94</v>
      </c>
      <c r="I20" s="32">
        <v>405.82</v>
      </c>
      <c r="J20" s="32">
        <v>215.68</v>
      </c>
      <c r="K20" s="32">
        <v>188.88</v>
      </c>
      <c r="L20" s="32">
        <v>141.66</v>
      </c>
      <c r="M20" s="29">
        <v>189.36</v>
      </c>
      <c r="N20" s="30">
        <f t="shared" si="1"/>
        <v>3027.19</v>
      </c>
      <c r="O20" s="57">
        <f t="shared" si="0"/>
        <v>6.3636924917913618E-3</v>
      </c>
    </row>
    <row r="21" spans="1:16" x14ac:dyDescent="0.35">
      <c r="A21" s="10" t="s">
        <v>4</v>
      </c>
      <c r="B21" s="32">
        <v>497.4</v>
      </c>
      <c r="C21" s="32">
        <v>385.86</v>
      </c>
      <c r="D21" s="32">
        <v>591.6</v>
      </c>
      <c r="E21" s="32">
        <v>728.24</v>
      </c>
      <c r="F21" s="32">
        <v>772.78</v>
      </c>
      <c r="G21" s="32">
        <v>820.93</v>
      </c>
      <c r="H21" s="32">
        <v>937.98</v>
      </c>
      <c r="I21" s="32">
        <v>824.18</v>
      </c>
      <c r="J21" s="32">
        <v>637.54</v>
      </c>
      <c r="K21" s="32">
        <v>653.62</v>
      </c>
      <c r="L21" s="32">
        <v>455.02</v>
      </c>
      <c r="M21" s="29">
        <v>546.79999999999995</v>
      </c>
      <c r="N21" s="30">
        <f t="shared" si="1"/>
        <v>7851.95</v>
      </c>
      <c r="O21" s="57">
        <f t="shared" si="0"/>
        <v>1.6506197252541526E-2</v>
      </c>
    </row>
    <row r="22" spans="1:16" x14ac:dyDescent="0.35">
      <c r="A22" s="10" t="s">
        <v>5</v>
      </c>
      <c r="B22" s="32">
        <v>707.74</v>
      </c>
      <c r="C22" s="32">
        <v>541.24</v>
      </c>
      <c r="D22" s="32">
        <v>678.36</v>
      </c>
      <c r="E22" s="32">
        <v>625.04</v>
      </c>
      <c r="F22" s="32">
        <v>958.36</v>
      </c>
      <c r="G22" s="32">
        <v>1255.77</v>
      </c>
      <c r="H22" s="32">
        <v>1246.93</v>
      </c>
      <c r="I22" s="62">
        <v>1126.92</v>
      </c>
      <c r="J22" s="32">
        <v>808.04</v>
      </c>
      <c r="K22" s="32">
        <v>789.4</v>
      </c>
      <c r="L22" s="28">
        <v>757</v>
      </c>
      <c r="M22" s="29">
        <v>386.56</v>
      </c>
      <c r="N22" s="30">
        <f t="shared" si="1"/>
        <v>9881.36</v>
      </c>
      <c r="O22" s="57">
        <f t="shared" si="0"/>
        <v>2.0772378489849495E-2</v>
      </c>
    </row>
    <row r="23" spans="1:16" x14ac:dyDescent="0.35">
      <c r="A23" s="10" t="s">
        <v>6</v>
      </c>
      <c r="B23" s="32">
        <v>247.28</v>
      </c>
      <c r="C23" s="32">
        <v>398.94</v>
      </c>
      <c r="D23" s="32">
        <v>416.16</v>
      </c>
      <c r="E23" s="32">
        <v>1004.7</v>
      </c>
      <c r="F23" s="32">
        <v>730.62</v>
      </c>
      <c r="G23" s="32">
        <v>644.86</v>
      </c>
      <c r="H23" s="27"/>
      <c r="I23" s="27"/>
      <c r="J23" s="27"/>
      <c r="K23" s="27"/>
      <c r="L23" s="49"/>
      <c r="M23" s="35"/>
      <c r="N23" s="30">
        <f t="shared" si="1"/>
        <v>3442.56</v>
      </c>
      <c r="O23" s="57">
        <f t="shared" si="0"/>
        <v>7.2368742049693834E-3</v>
      </c>
    </row>
    <row r="24" spans="1:16" x14ac:dyDescent="0.35">
      <c r="A24" s="10" t="s">
        <v>7</v>
      </c>
      <c r="B24" s="32">
        <v>176.63</v>
      </c>
      <c r="C24" s="32">
        <v>225.28</v>
      </c>
      <c r="D24" s="32">
        <v>269.52999999999997</v>
      </c>
      <c r="E24" s="32">
        <v>367.77</v>
      </c>
      <c r="F24" s="32">
        <v>442.64</v>
      </c>
      <c r="G24" s="32">
        <v>395.49</v>
      </c>
      <c r="H24" s="32">
        <v>552.47</v>
      </c>
      <c r="I24" s="32">
        <v>385.49</v>
      </c>
      <c r="J24" s="32">
        <v>281.07</v>
      </c>
      <c r="K24" s="32">
        <v>290.45</v>
      </c>
      <c r="L24" s="28">
        <v>284.55</v>
      </c>
      <c r="M24" s="29">
        <v>294.92</v>
      </c>
      <c r="N24" s="30">
        <f t="shared" si="1"/>
        <v>3966.2900000000004</v>
      </c>
      <c r="O24" s="57">
        <f t="shared" si="0"/>
        <v>8.3378479359627784E-3</v>
      </c>
    </row>
    <row r="25" spans="1:16" x14ac:dyDescent="0.35">
      <c r="A25" s="10" t="s">
        <v>8</v>
      </c>
      <c r="B25" s="32">
        <v>157.06</v>
      </c>
      <c r="C25" s="32">
        <v>178.16</v>
      </c>
      <c r="D25" s="32">
        <v>242.32</v>
      </c>
      <c r="E25" s="32">
        <v>237.96</v>
      </c>
      <c r="F25" s="32">
        <v>198.28</v>
      </c>
      <c r="G25" s="32">
        <v>183.62</v>
      </c>
      <c r="H25" s="32">
        <v>357.04</v>
      </c>
      <c r="I25" s="32">
        <v>396.9</v>
      </c>
      <c r="J25" s="32">
        <v>153.91999999999999</v>
      </c>
      <c r="K25" s="32">
        <v>128.80000000000001</v>
      </c>
      <c r="L25" s="28">
        <v>86.32</v>
      </c>
      <c r="M25" s="29">
        <v>43.24</v>
      </c>
      <c r="N25" s="30">
        <f t="shared" si="1"/>
        <v>2363.6200000000003</v>
      </c>
      <c r="O25" s="57">
        <f t="shared" si="0"/>
        <v>4.9687501767143455E-3</v>
      </c>
    </row>
    <row r="26" spans="1:16" x14ac:dyDescent="0.35">
      <c r="A26" s="10" t="s">
        <v>48</v>
      </c>
      <c r="B26" s="32">
        <v>1028.99</v>
      </c>
      <c r="C26" s="32">
        <v>992.05</v>
      </c>
      <c r="D26" s="32">
        <v>1343.36</v>
      </c>
      <c r="E26" s="32">
        <v>1569.26</v>
      </c>
      <c r="F26" s="32">
        <v>1554.4</v>
      </c>
      <c r="G26" s="32">
        <v>2028.72</v>
      </c>
      <c r="H26" s="32">
        <v>1747.19</v>
      </c>
      <c r="I26" s="32">
        <v>2072.0300000000002</v>
      </c>
      <c r="J26" s="32">
        <v>1772.7</v>
      </c>
      <c r="K26" s="32">
        <v>1517.54</v>
      </c>
      <c r="L26" s="28">
        <v>1173.72</v>
      </c>
      <c r="M26" s="29">
        <v>1138.19</v>
      </c>
      <c r="N26" s="30">
        <f t="shared" si="1"/>
        <v>17938.150000000001</v>
      </c>
      <c r="O26" s="57">
        <f t="shared" si="0"/>
        <v>3.7709185902314431E-2</v>
      </c>
    </row>
    <row r="27" spans="1:16" x14ac:dyDescent="0.35">
      <c r="A27" s="10" t="s">
        <v>10</v>
      </c>
      <c r="B27" s="27"/>
      <c r="C27" s="32">
        <v>23.12</v>
      </c>
      <c r="D27" s="32">
        <v>22.54</v>
      </c>
      <c r="E27" s="27"/>
      <c r="F27" s="32">
        <v>44.86</v>
      </c>
      <c r="G27" s="32">
        <v>45.42</v>
      </c>
      <c r="H27" s="32">
        <v>46.28</v>
      </c>
      <c r="I27" s="32">
        <v>45.76</v>
      </c>
      <c r="J27" s="32">
        <v>46.38</v>
      </c>
      <c r="K27" s="27"/>
      <c r="L27" s="28">
        <v>46.22</v>
      </c>
      <c r="M27" s="29" t="s">
        <v>76</v>
      </c>
      <c r="N27" s="30">
        <f t="shared" si="1"/>
        <v>320.58000000000004</v>
      </c>
      <c r="O27" s="57">
        <f t="shared" si="0"/>
        <v>6.7391625204181926E-4</v>
      </c>
    </row>
    <row r="28" spans="1:16" x14ac:dyDescent="0.35">
      <c r="A28" s="10" t="s">
        <v>11</v>
      </c>
      <c r="B28" s="32">
        <v>815.18</v>
      </c>
      <c r="C28" s="32">
        <v>1606.53</v>
      </c>
      <c r="D28" s="32">
        <v>2197.3000000000002</v>
      </c>
      <c r="E28" s="32">
        <v>3109.61</v>
      </c>
      <c r="F28" s="32">
        <v>2161.6</v>
      </c>
      <c r="G28" s="32">
        <v>2236.29</v>
      </c>
      <c r="H28" s="32">
        <v>2282.48</v>
      </c>
      <c r="I28" s="32">
        <v>2451.1999999999998</v>
      </c>
      <c r="J28" s="32">
        <v>2161.65</v>
      </c>
      <c r="K28" s="32">
        <v>1874.47</v>
      </c>
      <c r="L28" s="28">
        <v>843.59</v>
      </c>
      <c r="M28" s="29">
        <v>1485.15</v>
      </c>
      <c r="N28" s="30">
        <f t="shared" si="1"/>
        <v>23225.050000000007</v>
      </c>
      <c r="O28" s="57">
        <f t="shared" si="0"/>
        <v>4.8823191245504577E-2</v>
      </c>
    </row>
    <row r="29" spans="1:16" x14ac:dyDescent="0.35">
      <c r="A29" s="10" t="s">
        <v>12</v>
      </c>
      <c r="B29" s="32">
        <v>230.82</v>
      </c>
      <c r="C29" s="32">
        <v>212.62</v>
      </c>
      <c r="D29" s="32">
        <v>139.24</v>
      </c>
      <c r="E29" s="32">
        <v>247.56</v>
      </c>
      <c r="F29" s="32">
        <v>249.7</v>
      </c>
      <c r="G29" s="32">
        <v>304.18</v>
      </c>
      <c r="H29" s="32">
        <v>328.46</v>
      </c>
      <c r="I29" s="32">
        <v>284.72000000000003</v>
      </c>
      <c r="J29" s="32">
        <v>114.52</v>
      </c>
      <c r="K29" s="32">
        <v>141.94</v>
      </c>
      <c r="L29" s="28">
        <v>167.52</v>
      </c>
      <c r="M29" s="29">
        <v>110.88</v>
      </c>
      <c r="N29" s="30">
        <f t="shared" si="1"/>
        <v>2532.1600000000003</v>
      </c>
      <c r="O29" s="57">
        <f t="shared" si="0"/>
        <v>5.3230512719764584E-3</v>
      </c>
      <c r="P29" s="52" t="s">
        <v>49</v>
      </c>
    </row>
    <row r="30" spans="1:16" x14ac:dyDescent="0.35">
      <c r="A30" s="10" t="s">
        <v>13</v>
      </c>
      <c r="B30" s="32">
        <v>546.57000000000005</v>
      </c>
      <c r="C30" s="32">
        <v>362.04</v>
      </c>
      <c r="D30" s="32">
        <v>397.46</v>
      </c>
      <c r="E30" s="32">
        <v>584.91</v>
      </c>
      <c r="F30" s="32">
        <v>612.99</v>
      </c>
      <c r="G30" s="32">
        <v>738.13</v>
      </c>
      <c r="H30" s="32">
        <v>875.13</v>
      </c>
      <c r="I30" s="32">
        <v>569.84</v>
      </c>
      <c r="J30" s="32">
        <v>607.33000000000004</v>
      </c>
      <c r="K30" s="32">
        <v>511.76</v>
      </c>
      <c r="L30" s="28">
        <v>474.82</v>
      </c>
      <c r="M30" s="29">
        <v>464.22</v>
      </c>
      <c r="N30" s="30">
        <f t="shared" si="1"/>
        <v>6745.2000000000007</v>
      </c>
      <c r="O30" s="57">
        <f t="shared" si="0"/>
        <v>1.4179611651607959E-2</v>
      </c>
    </row>
    <row r="31" spans="1:16" x14ac:dyDescent="0.35">
      <c r="A31" s="10" t="s">
        <v>21</v>
      </c>
      <c r="B31" s="32">
        <v>134.68</v>
      </c>
      <c r="C31" s="32">
        <v>113.88</v>
      </c>
      <c r="D31" s="32">
        <v>113.5</v>
      </c>
      <c r="E31" s="32">
        <v>111.52</v>
      </c>
      <c r="F31" s="32">
        <v>42.26</v>
      </c>
      <c r="G31" s="32">
        <v>204.46</v>
      </c>
      <c r="H31" s="32">
        <v>268.64</v>
      </c>
      <c r="I31" s="32">
        <v>197.9</v>
      </c>
      <c r="J31" s="32">
        <v>138.28</v>
      </c>
      <c r="K31" s="32">
        <v>94.96</v>
      </c>
      <c r="L31" s="28">
        <v>66.8</v>
      </c>
      <c r="M31" s="29">
        <v>94.14</v>
      </c>
      <c r="N31" s="30">
        <f t="shared" si="1"/>
        <v>1581.0200000000002</v>
      </c>
      <c r="O31" s="57">
        <f t="shared" si="0"/>
        <v>3.3235856036033348E-3</v>
      </c>
    </row>
    <row r="32" spans="1:16" x14ac:dyDescent="0.35">
      <c r="A32" s="10" t="s">
        <v>14</v>
      </c>
      <c r="B32" s="32">
        <v>2222.0500000000002</v>
      </c>
      <c r="C32" s="32">
        <v>952.96</v>
      </c>
      <c r="D32" s="32">
        <v>1413.1</v>
      </c>
      <c r="E32" s="32">
        <v>712.16</v>
      </c>
      <c r="F32" s="32">
        <v>1993.88</v>
      </c>
      <c r="G32" s="32">
        <v>2290.92</v>
      </c>
      <c r="H32" s="32">
        <v>2331.98</v>
      </c>
      <c r="I32" s="32">
        <v>2176.56</v>
      </c>
      <c r="J32" s="32">
        <v>1799.05</v>
      </c>
      <c r="K32" s="32">
        <v>1743.71</v>
      </c>
      <c r="L32" s="28">
        <v>1478.18</v>
      </c>
      <c r="M32" s="29">
        <v>1498.34</v>
      </c>
      <c r="N32" s="30">
        <f t="shared" si="1"/>
        <v>20612.89</v>
      </c>
      <c r="O32" s="57">
        <f t="shared" si="0"/>
        <v>4.3331965726340675E-2</v>
      </c>
    </row>
    <row r="33" spans="1:25" x14ac:dyDescent="0.35">
      <c r="A33" s="91" t="s">
        <v>71</v>
      </c>
      <c r="B33" s="32">
        <v>246.62</v>
      </c>
      <c r="C33" s="32">
        <v>224.88</v>
      </c>
      <c r="D33" s="32">
        <v>311.76</v>
      </c>
      <c r="E33" s="32">
        <v>355.75</v>
      </c>
      <c r="F33" s="32">
        <v>477.77</v>
      </c>
      <c r="G33" s="32">
        <v>568.80999999999995</v>
      </c>
      <c r="H33" s="32">
        <v>611.94000000000005</v>
      </c>
      <c r="I33" s="32">
        <v>448.39</v>
      </c>
      <c r="J33" s="32">
        <v>359</v>
      </c>
      <c r="K33" s="32">
        <v>401.15</v>
      </c>
      <c r="L33" s="28">
        <v>310.17</v>
      </c>
      <c r="M33" s="29">
        <v>266.79000000000002</v>
      </c>
      <c r="N33" s="30">
        <f t="shared" si="1"/>
        <v>4583.03</v>
      </c>
      <c r="O33" s="57">
        <f t="shared" si="0"/>
        <v>9.6343452510924531E-3</v>
      </c>
    </row>
    <row r="34" spans="1:25" x14ac:dyDescent="0.35">
      <c r="A34" s="10" t="s">
        <v>15</v>
      </c>
      <c r="B34" s="32">
        <v>73.91</v>
      </c>
      <c r="C34" s="32">
        <v>37.61</v>
      </c>
      <c r="D34" s="32">
        <v>37.43</v>
      </c>
      <c r="E34" s="32">
        <v>60.54</v>
      </c>
      <c r="F34" s="32">
        <v>38.47</v>
      </c>
      <c r="G34" s="32">
        <v>76.87</v>
      </c>
      <c r="H34" s="32">
        <v>94.22</v>
      </c>
      <c r="I34" s="32">
        <v>60.81</v>
      </c>
      <c r="J34" s="32">
        <v>56.37</v>
      </c>
      <c r="K34" s="32">
        <v>37.840000000000003</v>
      </c>
      <c r="L34" s="28">
        <v>56.58</v>
      </c>
      <c r="M34" s="29">
        <v>37.85</v>
      </c>
      <c r="N34" s="30">
        <f t="shared" si="1"/>
        <v>668.5</v>
      </c>
      <c r="O34" s="57">
        <f t="shared" si="0"/>
        <v>1.4053060530599417E-3</v>
      </c>
    </row>
    <row r="35" spans="1:25" x14ac:dyDescent="0.35">
      <c r="A35" s="10" t="s">
        <v>74</v>
      </c>
      <c r="B35" s="32">
        <v>42.46</v>
      </c>
      <c r="C35" s="27"/>
      <c r="D35" s="32">
        <v>22.98</v>
      </c>
      <c r="E35" s="32">
        <v>22.78</v>
      </c>
      <c r="F35" s="32">
        <v>68.8</v>
      </c>
      <c r="G35" s="32">
        <v>89.02</v>
      </c>
      <c r="H35" s="28">
        <v>43.3</v>
      </c>
      <c r="I35" s="27"/>
      <c r="J35" s="27"/>
      <c r="K35" s="27"/>
      <c r="L35" s="27"/>
      <c r="M35" s="27"/>
      <c r="N35" s="30">
        <f t="shared" si="1"/>
        <v>289.33999999999997</v>
      </c>
      <c r="O35" s="57">
        <f t="shared" si="0"/>
        <v>6.0824420851512864E-4</v>
      </c>
    </row>
    <row r="36" spans="1:25" x14ac:dyDescent="0.35">
      <c r="A36" s="91" t="s">
        <v>51</v>
      </c>
      <c r="B36" s="32">
        <v>625.44000000000005</v>
      </c>
      <c r="C36" s="32">
        <v>415.24</v>
      </c>
      <c r="D36" s="32">
        <v>788.84</v>
      </c>
      <c r="E36" s="32">
        <v>669.01</v>
      </c>
      <c r="F36" s="32">
        <v>888.04</v>
      </c>
      <c r="G36" s="32">
        <v>1095.77</v>
      </c>
      <c r="H36" s="32">
        <v>1018.57</v>
      </c>
      <c r="I36" s="32">
        <v>888.43</v>
      </c>
      <c r="J36" s="32">
        <v>799.53</v>
      </c>
      <c r="K36" s="27"/>
      <c r="L36" s="28">
        <v>670.56</v>
      </c>
      <c r="M36" s="29">
        <v>618.86</v>
      </c>
      <c r="N36" s="30">
        <f t="shared" si="1"/>
        <v>8478.2900000000009</v>
      </c>
      <c r="O36" s="57">
        <f t="shared" si="0"/>
        <v>1.7822875477333695E-2</v>
      </c>
    </row>
    <row r="37" spans="1:25" x14ac:dyDescent="0.35">
      <c r="A37" s="10" t="s">
        <v>18</v>
      </c>
      <c r="B37" s="32">
        <v>87.72</v>
      </c>
      <c r="C37" s="32">
        <v>139.04</v>
      </c>
      <c r="D37" s="32">
        <v>139.06</v>
      </c>
      <c r="E37" s="32">
        <v>72.08</v>
      </c>
      <c r="F37" s="32">
        <v>141.88</v>
      </c>
      <c r="G37" s="32">
        <v>232.08</v>
      </c>
      <c r="H37" s="32">
        <v>209.38</v>
      </c>
      <c r="I37" s="32">
        <v>168.12</v>
      </c>
      <c r="J37" s="32">
        <v>117.12</v>
      </c>
      <c r="K37" s="32">
        <v>94.5</v>
      </c>
      <c r="L37" s="28">
        <v>163.9</v>
      </c>
      <c r="M37" s="29">
        <v>95.94</v>
      </c>
      <c r="N37" s="30">
        <f t="shared" si="1"/>
        <v>1660.8200000000002</v>
      </c>
      <c r="O37" s="57">
        <f t="shared" si="0"/>
        <v>3.4913394151727937E-3</v>
      </c>
    </row>
    <row r="38" spans="1:25" x14ac:dyDescent="0.35">
      <c r="A38" s="10" t="s">
        <v>19</v>
      </c>
      <c r="B38" s="32">
        <v>608.29999999999995</v>
      </c>
      <c r="C38" s="32">
        <v>591.54</v>
      </c>
      <c r="D38" s="32">
        <v>693.78</v>
      </c>
      <c r="E38" s="32">
        <v>777.96</v>
      </c>
      <c r="F38" s="32">
        <v>885.16</v>
      </c>
      <c r="G38" s="32">
        <v>992.87</v>
      </c>
      <c r="H38" s="32">
        <v>1169.8800000000001</v>
      </c>
      <c r="I38" s="32">
        <v>819.91</v>
      </c>
      <c r="J38" s="32">
        <v>887.3</v>
      </c>
      <c r="K38" s="46">
        <v>795.76</v>
      </c>
      <c r="L38" s="50">
        <v>616.04999999999995</v>
      </c>
      <c r="M38" s="36">
        <v>460.26</v>
      </c>
      <c r="N38" s="30">
        <f t="shared" si="1"/>
        <v>9298.7699999999986</v>
      </c>
      <c r="O38" s="57">
        <f t="shared" si="0"/>
        <v>1.9547670556487946E-2</v>
      </c>
    </row>
    <row r="39" spans="1:25" ht="13.3" thickBot="1" x14ac:dyDescent="0.4">
      <c r="A39" s="11" t="s">
        <v>20</v>
      </c>
      <c r="B39" s="37">
        <v>8808</v>
      </c>
      <c r="C39" s="37">
        <v>9528.98</v>
      </c>
      <c r="D39" s="37">
        <v>15442.31</v>
      </c>
      <c r="E39" s="37">
        <v>18801.330000000002</v>
      </c>
      <c r="F39" s="37">
        <v>16896.439999999999</v>
      </c>
      <c r="G39" s="37">
        <v>20646.63</v>
      </c>
      <c r="H39" s="37">
        <v>28657.53</v>
      </c>
      <c r="I39" s="37">
        <v>17906.59</v>
      </c>
      <c r="J39" s="37">
        <v>14655.33</v>
      </c>
      <c r="K39" s="51">
        <v>12678.03</v>
      </c>
      <c r="L39" s="21">
        <v>10922.8</v>
      </c>
      <c r="M39" s="56">
        <v>7975.43</v>
      </c>
      <c r="N39" s="61">
        <f t="shared" si="1"/>
        <v>182919.39999999997</v>
      </c>
      <c r="O39" s="58">
        <f t="shared" si="0"/>
        <v>0.38452915488719919</v>
      </c>
    </row>
    <row r="40" spans="1:25" ht="13.3" thickBot="1" x14ac:dyDescent="0.4">
      <c r="A40" s="16" t="s">
        <v>31</v>
      </c>
      <c r="B40" s="40">
        <f t="shared" ref="B40:M40" si="2">SUM(B6:B39)</f>
        <v>26971.939999999995</v>
      </c>
      <c r="C40" s="40">
        <f t="shared" si="2"/>
        <v>26063.550000000007</v>
      </c>
      <c r="D40" s="40">
        <f t="shared" si="2"/>
        <v>37154.35</v>
      </c>
      <c r="E40" s="40">
        <f t="shared" si="2"/>
        <v>42972.480000000003</v>
      </c>
      <c r="F40" s="40">
        <f t="shared" si="2"/>
        <v>45373.98</v>
      </c>
      <c r="G40" s="40">
        <f t="shared" si="2"/>
        <v>53899.600000000006</v>
      </c>
      <c r="H40" s="40">
        <f t="shared" si="2"/>
        <v>67390.009999999995</v>
      </c>
      <c r="I40" s="40">
        <f t="shared" si="2"/>
        <v>50049.440000000002</v>
      </c>
      <c r="J40" s="40">
        <f t="shared" si="2"/>
        <v>39263.919999999998</v>
      </c>
      <c r="K40" s="40">
        <f t="shared" si="2"/>
        <v>35364.489999999991</v>
      </c>
      <c r="L40" s="40">
        <f t="shared" si="2"/>
        <v>27144.6</v>
      </c>
      <c r="M40" s="40">
        <f t="shared" si="2"/>
        <v>24048.73</v>
      </c>
      <c r="N40" s="54">
        <f>SUM(N6:N39)</f>
        <v>475697.09000000008</v>
      </c>
      <c r="O40" s="43">
        <f t="shared" si="0"/>
        <v>1</v>
      </c>
    </row>
    <row r="41" spans="1:25" x14ac:dyDescent="0.3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25" x14ac:dyDescent="0.35">
      <c r="A42" s="92" t="s">
        <v>57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x14ac:dyDescent="0.35">
      <c r="A43" s="19" t="s">
        <v>56</v>
      </c>
      <c r="N43" s="13"/>
    </row>
    <row r="45" spans="1:25" x14ac:dyDescent="0.35">
      <c r="N45" s="89">
        <f>+N40</f>
        <v>475697.09000000008</v>
      </c>
    </row>
    <row r="46" spans="1:25" x14ac:dyDescent="0.35">
      <c r="N46" s="89">
        <f>+N13+N15+N33+N36</f>
        <v>14268.080000000002</v>
      </c>
    </row>
    <row r="47" spans="1:25" x14ac:dyDescent="0.35">
      <c r="N47" s="89">
        <f>+N45-N46</f>
        <v>461429.01000000007</v>
      </c>
    </row>
  </sheetData>
  <mergeCells count="1">
    <mergeCell ref="A42:Y42"/>
  </mergeCells>
  <pageMargins left="0.25" right="0.25" top="0.75" bottom="0.75" header="0.3" footer="0.3"/>
  <pageSetup paperSize="9"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Ventas (B+P)</vt:lpstr>
      <vt:lpstr>Compras (But+Mez Cupo y Extra) </vt:lpstr>
      <vt:lpstr>Compras (Propano)</vt:lpstr>
      <vt:lpstr>'Compras (But+Mez Cupo y Extra)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Usuario</cp:lastModifiedBy>
  <cp:lastPrinted>2021-11-26T13:23:47Z</cp:lastPrinted>
  <dcterms:created xsi:type="dcterms:W3CDTF">2021-10-26T18:34:07Z</dcterms:created>
  <dcterms:modified xsi:type="dcterms:W3CDTF">2022-12-12T14:14:53Z</dcterms:modified>
</cp:coreProperties>
</file>